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utualsereps-my.sharepoint.com/personal/lmatute_mutualser_org/Documents/PROCESO CONCILIACION CARTERA 2021/2021/49-ESE CAMU SANTA TERESITA 812001423/"/>
    </mc:Choice>
  </mc:AlternateContent>
  <xr:revisionPtr revIDLastSave="0" documentId="8_{84414916-DA31-4A4C-B244-E2AD149BEA8A}" xr6:coauthVersionLast="46" xr6:coauthVersionMax="46" xr10:uidLastSave="{00000000-0000-0000-0000-000000000000}"/>
  <bookViews>
    <workbookView xWindow="-120" yWindow="-120" windowWidth="20730" windowHeight="11160" xr2:uid="{201B73E5-2DD0-4482-BA55-297216CEB30B}"/>
  </bookViews>
  <sheets>
    <sheet name="FORMATO AIFT010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8" i="1" l="1"/>
  <c r="D86" i="1"/>
  <c r="D85" i="1"/>
  <c r="AF80" i="1"/>
  <c r="AD80" i="1"/>
  <c r="AC80" i="1"/>
  <c r="AB80" i="1"/>
  <c r="AA80" i="1"/>
  <c r="U80" i="1"/>
  <c r="M80" i="1"/>
  <c r="L80" i="1"/>
  <c r="H80" i="1"/>
  <c r="AI79" i="1"/>
  <c r="AE79" i="1"/>
  <c r="Z79" i="1"/>
  <c r="X79" i="1"/>
  <c r="U79" i="1"/>
  <c r="S79" i="1"/>
  <c r="R79" i="1"/>
  <c r="P79" i="1"/>
  <c r="Q79" i="1" s="1"/>
  <c r="N79" i="1"/>
  <c r="K79" i="1"/>
  <c r="J79" i="1"/>
  <c r="I79" i="1"/>
  <c r="G79" i="1"/>
  <c r="AG79" i="1" s="1"/>
  <c r="F79" i="1"/>
  <c r="E79" i="1"/>
  <c r="D79" i="1"/>
  <c r="C79" i="1"/>
  <c r="AI78" i="1"/>
  <c r="AE78" i="1"/>
  <c r="Z78" i="1"/>
  <c r="X78" i="1"/>
  <c r="U78" i="1"/>
  <c r="S78" i="1"/>
  <c r="R78" i="1"/>
  <c r="P78" i="1"/>
  <c r="Q78" i="1" s="1"/>
  <c r="N78" i="1"/>
  <c r="K78" i="1"/>
  <c r="J78" i="1"/>
  <c r="I78" i="1"/>
  <c r="G78" i="1"/>
  <c r="AG78" i="1" s="1"/>
  <c r="F78" i="1"/>
  <c r="E78" i="1"/>
  <c r="D78" i="1"/>
  <c r="C78" i="1"/>
  <c r="AI77" i="1"/>
  <c r="AE77" i="1"/>
  <c r="Z77" i="1"/>
  <c r="X77" i="1"/>
  <c r="U77" i="1"/>
  <c r="S77" i="1"/>
  <c r="R77" i="1"/>
  <c r="P77" i="1"/>
  <c r="Q77" i="1" s="1"/>
  <c r="N77" i="1"/>
  <c r="K77" i="1"/>
  <c r="J77" i="1"/>
  <c r="I77" i="1"/>
  <c r="G77" i="1"/>
  <c r="AG77" i="1" s="1"/>
  <c r="F77" i="1"/>
  <c r="E77" i="1"/>
  <c r="D77" i="1"/>
  <c r="C77" i="1"/>
  <c r="AI76" i="1"/>
  <c r="AE76" i="1"/>
  <c r="Z76" i="1"/>
  <c r="X76" i="1"/>
  <c r="U76" i="1"/>
  <c r="S76" i="1"/>
  <c r="R76" i="1"/>
  <c r="P76" i="1"/>
  <c r="N76" i="1"/>
  <c r="K76" i="1"/>
  <c r="J76" i="1"/>
  <c r="I76" i="1"/>
  <c r="G76" i="1"/>
  <c r="Q76" i="1" s="1"/>
  <c r="F76" i="1"/>
  <c r="E76" i="1"/>
  <c r="D76" i="1"/>
  <c r="C76" i="1"/>
  <c r="AI75" i="1"/>
  <c r="AE75" i="1"/>
  <c r="Z75" i="1"/>
  <c r="X75" i="1"/>
  <c r="U75" i="1"/>
  <c r="S75" i="1"/>
  <c r="R75" i="1"/>
  <c r="P75" i="1"/>
  <c r="N75" i="1"/>
  <c r="K75" i="1"/>
  <c r="J75" i="1"/>
  <c r="I75" i="1"/>
  <c r="G75" i="1"/>
  <c r="Q75" i="1" s="1"/>
  <c r="F75" i="1"/>
  <c r="E75" i="1"/>
  <c r="D75" i="1"/>
  <c r="C75" i="1"/>
  <c r="AI74" i="1"/>
  <c r="AE74" i="1"/>
  <c r="Z74" i="1"/>
  <c r="X74" i="1"/>
  <c r="U74" i="1"/>
  <c r="S74" i="1"/>
  <c r="R74" i="1"/>
  <c r="P74" i="1"/>
  <c r="N74" i="1"/>
  <c r="K74" i="1"/>
  <c r="J74" i="1"/>
  <c r="I74" i="1"/>
  <c r="G74" i="1"/>
  <c r="Q74" i="1" s="1"/>
  <c r="F74" i="1"/>
  <c r="E74" i="1"/>
  <c r="D74" i="1"/>
  <c r="C74" i="1"/>
  <c r="AI73" i="1"/>
  <c r="AE73" i="1"/>
  <c r="Z73" i="1"/>
  <c r="X73" i="1"/>
  <c r="U73" i="1"/>
  <c r="S73" i="1"/>
  <c r="R73" i="1"/>
  <c r="P73" i="1"/>
  <c r="N73" i="1"/>
  <c r="K73" i="1"/>
  <c r="J73" i="1"/>
  <c r="I73" i="1"/>
  <c r="G73" i="1"/>
  <c r="Q73" i="1" s="1"/>
  <c r="F73" i="1"/>
  <c r="E73" i="1"/>
  <c r="D73" i="1"/>
  <c r="C73" i="1"/>
  <c r="AI72" i="1"/>
  <c r="AE72" i="1"/>
  <c r="Z72" i="1"/>
  <c r="X72" i="1"/>
  <c r="U72" i="1"/>
  <c r="S72" i="1"/>
  <c r="R72" i="1"/>
  <c r="P72" i="1"/>
  <c r="N72" i="1"/>
  <c r="K72" i="1"/>
  <c r="J72" i="1"/>
  <c r="I72" i="1"/>
  <c r="G72" i="1"/>
  <c r="Q72" i="1" s="1"/>
  <c r="F72" i="1"/>
  <c r="E72" i="1"/>
  <c r="D72" i="1"/>
  <c r="C72" i="1"/>
  <c r="AI71" i="1"/>
  <c r="AE71" i="1"/>
  <c r="Z71" i="1"/>
  <c r="X71" i="1"/>
  <c r="U71" i="1"/>
  <c r="S71" i="1"/>
  <c r="R71" i="1"/>
  <c r="P71" i="1"/>
  <c r="N71" i="1"/>
  <c r="K71" i="1"/>
  <c r="J71" i="1"/>
  <c r="I71" i="1"/>
  <c r="G71" i="1"/>
  <c r="Q71" i="1" s="1"/>
  <c r="F71" i="1"/>
  <c r="E71" i="1"/>
  <c r="D71" i="1"/>
  <c r="C71" i="1"/>
  <c r="AI70" i="1"/>
  <c r="AE70" i="1"/>
  <c r="Z70" i="1"/>
  <c r="X70" i="1"/>
  <c r="U70" i="1"/>
  <c r="S70" i="1"/>
  <c r="R70" i="1"/>
  <c r="P70" i="1"/>
  <c r="N70" i="1"/>
  <c r="K70" i="1"/>
  <c r="J70" i="1"/>
  <c r="I70" i="1"/>
  <c r="G70" i="1"/>
  <c r="Q70" i="1" s="1"/>
  <c r="F70" i="1"/>
  <c r="E70" i="1"/>
  <c r="D70" i="1"/>
  <c r="C70" i="1"/>
  <c r="AI69" i="1"/>
  <c r="AE69" i="1"/>
  <c r="Z69" i="1"/>
  <c r="X69" i="1"/>
  <c r="U69" i="1"/>
  <c r="S69" i="1"/>
  <c r="R69" i="1"/>
  <c r="P69" i="1"/>
  <c r="N69" i="1"/>
  <c r="K69" i="1"/>
  <c r="J69" i="1"/>
  <c r="I69" i="1"/>
  <c r="G69" i="1"/>
  <c r="Q69" i="1" s="1"/>
  <c r="F69" i="1"/>
  <c r="E69" i="1"/>
  <c r="D69" i="1"/>
  <c r="C69" i="1"/>
  <c r="AI68" i="1"/>
  <c r="AE68" i="1"/>
  <c r="Z68" i="1"/>
  <c r="X68" i="1"/>
  <c r="U68" i="1"/>
  <c r="S68" i="1"/>
  <c r="R68" i="1"/>
  <c r="P68" i="1"/>
  <c r="N68" i="1"/>
  <c r="K68" i="1"/>
  <c r="J68" i="1"/>
  <c r="I68" i="1"/>
  <c r="G68" i="1"/>
  <c r="Q68" i="1" s="1"/>
  <c r="F68" i="1"/>
  <c r="E68" i="1"/>
  <c r="D68" i="1"/>
  <c r="C68" i="1"/>
  <c r="AI67" i="1"/>
  <c r="AE67" i="1"/>
  <c r="Z67" i="1"/>
  <c r="X67" i="1"/>
  <c r="U67" i="1"/>
  <c r="S67" i="1"/>
  <c r="R67" i="1"/>
  <c r="P67" i="1"/>
  <c r="N67" i="1"/>
  <c r="K67" i="1"/>
  <c r="J67" i="1"/>
  <c r="I67" i="1"/>
  <c r="G67" i="1"/>
  <c r="Q67" i="1" s="1"/>
  <c r="F67" i="1"/>
  <c r="E67" i="1"/>
  <c r="D67" i="1"/>
  <c r="C67" i="1"/>
  <c r="AI66" i="1"/>
  <c r="AE66" i="1"/>
  <c r="Z66" i="1"/>
  <c r="X66" i="1"/>
  <c r="U66" i="1"/>
  <c r="S66" i="1"/>
  <c r="R66" i="1"/>
  <c r="P66" i="1"/>
  <c r="N66" i="1"/>
  <c r="K66" i="1"/>
  <c r="J66" i="1"/>
  <c r="I66" i="1"/>
  <c r="G66" i="1"/>
  <c r="Q66" i="1" s="1"/>
  <c r="F66" i="1"/>
  <c r="E66" i="1"/>
  <c r="D66" i="1"/>
  <c r="C66" i="1"/>
  <c r="AI65" i="1"/>
  <c r="AE65" i="1"/>
  <c r="Z65" i="1"/>
  <c r="X65" i="1"/>
  <c r="U65" i="1"/>
  <c r="S65" i="1"/>
  <c r="R65" i="1"/>
  <c r="P65" i="1"/>
  <c r="N65" i="1"/>
  <c r="K65" i="1"/>
  <c r="J65" i="1"/>
  <c r="I65" i="1"/>
  <c r="G65" i="1"/>
  <c r="Q65" i="1" s="1"/>
  <c r="F65" i="1"/>
  <c r="E65" i="1"/>
  <c r="D65" i="1"/>
  <c r="C65" i="1"/>
  <c r="AI64" i="1"/>
  <c r="AE64" i="1"/>
  <c r="Z64" i="1"/>
  <c r="X64" i="1"/>
  <c r="U64" i="1"/>
  <c r="S64" i="1"/>
  <c r="R64" i="1"/>
  <c r="P64" i="1"/>
  <c r="N64" i="1"/>
  <c r="K64" i="1"/>
  <c r="J64" i="1"/>
  <c r="I64" i="1"/>
  <c r="G64" i="1"/>
  <c r="Q64" i="1" s="1"/>
  <c r="F64" i="1"/>
  <c r="E64" i="1"/>
  <c r="D64" i="1"/>
  <c r="C64" i="1"/>
  <c r="AI63" i="1"/>
  <c r="AE63" i="1"/>
  <c r="Z63" i="1"/>
  <c r="X63" i="1"/>
  <c r="U63" i="1"/>
  <c r="S63" i="1"/>
  <c r="R63" i="1"/>
  <c r="P63" i="1"/>
  <c r="N63" i="1"/>
  <c r="K63" i="1"/>
  <c r="J63" i="1"/>
  <c r="I63" i="1"/>
  <c r="G63" i="1"/>
  <c r="Q63" i="1" s="1"/>
  <c r="F63" i="1"/>
  <c r="E63" i="1"/>
  <c r="D63" i="1"/>
  <c r="C63" i="1"/>
  <c r="AI62" i="1"/>
  <c r="AE62" i="1"/>
  <c r="Z62" i="1"/>
  <c r="X62" i="1"/>
  <c r="U62" i="1"/>
  <c r="S62" i="1"/>
  <c r="R62" i="1"/>
  <c r="P62" i="1"/>
  <c r="N62" i="1"/>
  <c r="K62" i="1"/>
  <c r="J62" i="1"/>
  <c r="I62" i="1"/>
  <c r="G62" i="1"/>
  <c r="Q62" i="1" s="1"/>
  <c r="F62" i="1"/>
  <c r="E62" i="1"/>
  <c r="D62" i="1"/>
  <c r="C62" i="1"/>
  <c r="AI61" i="1"/>
  <c r="AE61" i="1"/>
  <c r="Z61" i="1"/>
  <c r="X61" i="1"/>
  <c r="U61" i="1"/>
  <c r="S61" i="1"/>
  <c r="R61" i="1"/>
  <c r="P61" i="1"/>
  <c r="N61" i="1"/>
  <c r="K61" i="1"/>
  <c r="J61" i="1"/>
  <c r="I61" i="1"/>
  <c r="G61" i="1"/>
  <c r="Q61" i="1" s="1"/>
  <c r="F61" i="1"/>
  <c r="E61" i="1"/>
  <c r="D61" i="1"/>
  <c r="C61" i="1"/>
  <c r="AI60" i="1"/>
  <c r="AE60" i="1"/>
  <c r="Z60" i="1"/>
  <c r="X60" i="1"/>
  <c r="U60" i="1"/>
  <c r="S60" i="1"/>
  <c r="R60" i="1"/>
  <c r="P60" i="1"/>
  <c r="N60" i="1"/>
  <c r="K60" i="1"/>
  <c r="J60" i="1"/>
  <c r="I60" i="1"/>
  <c r="G60" i="1"/>
  <c r="Q60" i="1" s="1"/>
  <c r="F60" i="1"/>
  <c r="E60" i="1"/>
  <c r="D60" i="1"/>
  <c r="C60" i="1"/>
  <c r="AI59" i="1"/>
  <c r="AE59" i="1"/>
  <c r="Z59" i="1"/>
  <c r="X59" i="1"/>
  <c r="U59" i="1"/>
  <c r="S59" i="1"/>
  <c r="R59" i="1"/>
  <c r="P59" i="1"/>
  <c r="N59" i="1"/>
  <c r="K59" i="1"/>
  <c r="J59" i="1"/>
  <c r="I59" i="1"/>
  <c r="G59" i="1"/>
  <c r="Q59" i="1" s="1"/>
  <c r="F59" i="1"/>
  <c r="E59" i="1"/>
  <c r="D59" i="1"/>
  <c r="C59" i="1"/>
  <c r="AI58" i="1"/>
  <c r="AE58" i="1"/>
  <c r="Z58" i="1"/>
  <c r="X58" i="1"/>
  <c r="U58" i="1"/>
  <c r="S58" i="1"/>
  <c r="R58" i="1"/>
  <c r="P58" i="1"/>
  <c r="N58" i="1"/>
  <c r="K58" i="1"/>
  <c r="J58" i="1"/>
  <c r="I58" i="1"/>
  <c r="G58" i="1"/>
  <c r="Q58" i="1" s="1"/>
  <c r="F58" i="1"/>
  <c r="E58" i="1"/>
  <c r="D58" i="1"/>
  <c r="C58" i="1"/>
  <c r="AI57" i="1"/>
  <c r="AE57" i="1"/>
  <c r="Z57" i="1"/>
  <c r="X57" i="1"/>
  <c r="U57" i="1"/>
  <c r="S57" i="1"/>
  <c r="R57" i="1"/>
  <c r="P57" i="1"/>
  <c r="N57" i="1"/>
  <c r="K57" i="1"/>
  <c r="J57" i="1"/>
  <c r="I57" i="1"/>
  <c r="G57" i="1"/>
  <c r="Q57" i="1" s="1"/>
  <c r="F57" i="1"/>
  <c r="E57" i="1"/>
  <c r="D57" i="1"/>
  <c r="C57" i="1"/>
  <c r="AI56" i="1"/>
  <c r="AE56" i="1"/>
  <c r="Z56" i="1"/>
  <c r="X56" i="1"/>
  <c r="U56" i="1"/>
  <c r="S56" i="1"/>
  <c r="R56" i="1"/>
  <c r="P56" i="1"/>
  <c r="N56" i="1"/>
  <c r="K56" i="1"/>
  <c r="J56" i="1"/>
  <c r="I56" i="1"/>
  <c r="G56" i="1"/>
  <c r="Q56" i="1" s="1"/>
  <c r="F56" i="1"/>
  <c r="E56" i="1"/>
  <c r="D56" i="1"/>
  <c r="C56" i="1"/>
  <c r="AI55" i="1"/>
  <c r="AE55" i="1"/>
  <c r="Z55" i="1"/>
  <c r="X55" i="1"/>
  <c r="U55" i="1"/>
  <c r="S55" i="1"/>
  <c r="R55" i="1"/>
  <c r="P55" i="1"/>
  <c r="N55" i="1"/>
  <c r="K55" i="1"/>
  <c r="J55" i="1"/>
  <c r="I55" i="1"/>
  <c r="G55" i="1"/>
  <c r="Q55" i="1" s="1"/>
  <c r="F55" i="1"/>
  <c r="E55" i="1"/>
  <c r="D55" i="1"/>
  <c r="C55" i="1"/>
  <c r="AI54" i="1"/>
  <c r="AE54" i="1"/>
  <c r="Z54" i="1"/>
  <c r="X54" i="1"/>
  <c r="U54" i="1"/>
  <c r="S54" i="1"/>
  <c r="R54" i="1"/>
  <c r="P54" i="1"/>
  <c r="N54" i="1"/>
  <c r="K54" i="1"/>
  <c r="J54" i="1"/>
  <c r="I54" i="1"/>
  <c r="G54" i="1"/>
  <c r="Q54" i="1" s="1"/>
  <c r="F54" i="1"/>
  <c r="E54" i="1"/>
  <c r="D54" i="1"/>
  <c r="C54" i="1"/>
  <c r="AI53" i="1"/>
  <c r="AE53" i="1"/>
  <c r="Z53" i="1"/>
  <c r="X53" i="1"/>
  <c r="U53" i="1"/>
  <c r="S53" i="1"/>
  <c r="R53" i="1"/>
  <c r="P53" i="1"/>
  <c r="N53" i="1"/>
  <c r="K53" i="1"/>
  <c r="J53" i="1"/>
  <c r="I53" i="1"/>
  <c r="G53" i="1"/>
  <c r="Q53" i="1" s="1"/>
  <c r="F53" i="1"/>
  <c r="E53" i="1"/>
  <c r="D53" i="1"/>
  <c r="C53" i="1"/>
  <c r="AI52" i="1"/>
  <c r="AE52" i="1"/>
  <c r="Z52" i="1"/>
  <c r="X52" i="1"/>
  <c r="U52" i="1"/>
  <c r="S52" i="1"/>
  <c r="R52" i="1"/>
  <c r="P52" i="1"/>
  <c r="N52" i="1"/>
  <c r="K52" i="1"/>
  <c r="J52" i="1"/>
  <c r="I52" i="1"/>
  <c r="G52" i="1"/>
  <c r="Q52" i="1" s="1"/>
  <c r="F52" i="1"/>
  <c r="E52" i="1"/>
  <c r="D52" i="1"/>
  <c r="C52" i="1"/>
  <c r="AI51" i="1"/>
  <c r="AE51" i="1"/>
  <c r="Z51" i="1"/>
  <c r="X51" i="1"/>
  <c r="U51" i="1"/>
  <c r="S51" i="1"/>
  <c r="R51" i="1"/>
  <c r="P51" i="1"/>
  <c r="N51" i="1"/>
  <c r="K51" i="1"/>
  <c r="J51" i="1"/>
  <c r="I51" i="1"/>
  <c r="G51" i="1"/>
  <c r="Q51" i="1" s="1"/>
  <c r="F51" i="1"/>
  <c r="E51" i="1"/>
  <c r="D51" i="1"/>
  <c r="C51" i="1"/>
  <c r="AI50" i="1"/>
  <c r="AE50" i="1"/>
  <c r="Z50" i="1"/>
  <c r="X50" i="1"/>
  <c r="U50" i="1"/>
  <c r="S50" i="1"/>
  <c r="R50" i="1"/>
  <c r="P50" i="1"/>
  <c r="N50" i="1"/>
  <c r="K50" i="1"/>
  <c r="J50" i="1"/>
  <c r="I50" i="1"/>
  <c r="G50" i="1"/>
  <c r="Q50" i="1" s="1"/>
  <c r="F50" i="1"/>
  <c r="E50" i="1"/>
  <c r="D50" i="1"/>
  <c r="C50" i="1"/>
  <c r="AI49" i="1"/>
  <c r="AE49" i="1"/>
  <c r="Z49" i="1"/>
  <c r="X49" i="1"/>
  <c r="U49" i="1"/>
  <c r="S49" i="1"/>
  <c r="R49" i="1"/>
  <c r="P49" i="1"/>
  <c r="N49" i="1"/>
  <c r="K49" i="1"/>
  <c r="J49" i="1"/>
  <c r="I49" i="1"/>
  <c r="G49" i="1"/>
  <c r="Q49" i="1" s="1"/>
  <c r="F49" i="1"/>
  <c r="E49" i="1"/>
  <c r="D49" i="1"/>
  <c r="C49" i="1"/>
  <c r="AI48" i="1"/>
  <c r="AE48" i="1"/>
  <c r="Z48" i="1"/>
  <c r="X48" i="1"/>
  <c r="U48" i="1"/>
  <c r="S48" i="1"/>
  <c r="R48" i="1"/>
  <c r="P48" i="1"/>
  <c r="N48" i="1"/>
  <c r="K48" i="1"/>
  <c r="J48" i="1"/>
  <c r="I48" i="1"/>
  <c r="G48" i="1"/>
  <c r="Q48" i="1" s="1"/>
  <c r="F48" i="1"/>
  <c r="E48" i="1"/>
  <c r="D48" i="1"/>
  <c r="C48" i="1"/>
  <c r="AI47" i="1"/>
  <c r="AE47" i="1"/>
  <c r="Z47" i="1"/>
  <c r="X47" i="1"/>
  <c r="U47" i="1"/>
  <c r="S47" i="1"/>
  <c r="R47" i="1"/>
  <c r="P47" i="1"/>
  <c r="N47" i="1"/>
  <c r="K47" i="1"/>
  <c r="J47" i="1"/>
  <c r="I47" i="1"/>
  <c r="G47" i="1"/>
  <c r="Q47" i="1" s="1"/>
  <c r="F47" i="1"/>
  <c r="E47" i="1"/>
  <c r="D47" i="1"/>
  <c r="C47" i="1"/>
  <c r="AI46" i="1"/>
  <c r="AE46" i="1"/>
  <c r="Z46" i="1"/>
  <c r="X46" i="1"/>
  <c r="U46" i="1"/>
  <c r="S46" i="1"/>
  <c r="R46" i="1"/>
  <c r="P46" i="1"/>
  <c r="N46" i="1"/>
  <c r="K46" i="1"/>
  <c r="J46" i="1"/>
  <c r="I46" i="1"/>
  <c r="G46" i="1"/>
  <c r="Q46" i="1" s="1"/>
  <c r="F46" i="1"/>
  <c r="E46" i="1"/>
  <c r="D46" i="1"/>
  <c r="C46" i="1"/>
  <c r="AI45" i="1"/>
  <c r="AE45" i="1"/>
  <c r="Z45" i="1"/>
  <c r="X45" i="1"/>
  <c r="U45" i="1"/>
  <c r="S45" i="1"/>
  <c r="R45" i="1"/>
  <c r="P45" i="1"/>
  <c r="N45" i="1"/>
  <c r="K45" i="1"/>
  <c r="J45" i="1"/>
  <c r="I45" i="1"/>
  <c r="G45" i="1"/>
  <c r="Q45" i="1" s="1"/>
  <c r="F45" i="1"/>
  <c r="E45" i="1"/>
  <c r="D45" i="1"/>
  <c r="C45" i="1"/>
  <c r="AI44" i="1"/>
  <c r="AE44" i="1"/>
  <c r="Z44" i="1"/>
  <c r="X44" i="1"/>
  <c r="U44" i="1"/>
  <c r="S44" i="1"/>
  <c r="R44" i="1"/>
  <c r="P44" i="1"/>
  <c r="N44" i="1"/>
  <c r="K44" i="1"/>
  <c r="J44" i="1"/>
  <c r="I44" i="1"/>
  <c r="G44" i="1"/>
  <c r="Q44" i="1" s="1"/>
  <c r="F44" i="1"/>
  <c r="E44" i="1"/>
  <c r="D44" i="1"/>
  <c r="C44" i="1"/>
  <c r="AI43" i="1"/>
  <c r="AE43" i="1"/>
  <c r="Z43" i="1"/>
  <c r="X43" i="1"/>
  <c r="U43" i="1"/>
  <c r="S43" i="1"/>
  <c r="R43" i="1"/>
  <c r="P43" i="1"/>
  <c r="N43" i="1"/>
  <c r="K43" i="1"/>
  <c r="J43" i="1"/>
  <c r="I43" i="1"/>
  <c r="G43" i="1"/>
  <c r="Q43" i="1" s="1"/>
  <c r="F43" i="1"/>
  <c r="E43" i="1"/>
  <c r="D43" i="1"/>
  <c r="C43" i="1"/>
  <c r="AI42" i="1"/>
  <c r="AE42" i="1"/>
  <c r="Z42" i="1"/>
  <c r="X42" i="1"/>
  <c r="U42" i="1"/>
  <c r="S42" i="1"/>
  <c r="R42" i="1"/>
  <c r="P42" i="1"/>
  <c r="N42" i="1"/>
  <c r="K42" i="1"/>
  <c r="J42" i="1"/>
  <c r="I42" i="1"/>
  <c r="G42" i="1"/>
  <c r="Q42" i="1" s="1"/>
  <c r="F42" i="1"/>
  <c r="E42" i="1"/>
  <c r="D42" i="1"/>
  <c r="C42" i="1"/>
  <c r="AI41" i="1"/>
  <c r="AE41" i="1"/>
  <c r="Z41" i="1"/>
  <c r="X41" i="1"/>
  <c r="U41" i="1"/>
  <c r="S41" i="1"/>
  <c r="R41" i="1"/>
  <c r="P41" i="1"/>
  <c r="N41" i="1"/>
  <c r="K41" i="1"/>
  <c r="J41" i="1"/>
  <c r="I41" i="1"/>
  <c r="G41" i="1"/>
  <c r="Q41" i="1" s="1"/>
  <c r="F41" i="1"/>
  <c r="E41" i="1"/>
  <c r="D41" i="1"/>
  <c r="C41" i="1"/>
  <c r="AI40" i="1"/>
  <c r="AE40" i="1"/>
  <c r="Z40" i="1"/>
  <c r="X40" i="1"/>
  <c r="U40" i="1"/>
  <c r="S40" i="1"/>
  <c r="R40" i="1"/>
  <c r="P40" i="1"/>
  <c r="N40" i="1"/>
  <c r="K40" i="1"/>
  <c r="J40" i="1"/>
  <c r="I40" i="1"/>
  <c r="G40" i="1"/>
  <c r="Q40" i="1" s="1"/>
  <c r="F40" i="1"/>
  <c r="E40" i="1"/>
  <c r="D40" i="1"/>
  <c r="C40" i="1"/>
  <c r="AI39" i="1"/>
  <c r="AE39" i="1"/>
  <c r="Z39" i="1"/>
  <c r="X39" i="1"/>
  <c r="U39" i="1"/>
  <c r="S39" i="1"/>
  <c r="R39" i="1"/>
  <c r="P39" i="1"/>
  <c r="N39" i="1"/>
  <c r="K39" i="1"/>
  <c r="J39" i="1"/>
  <c r="I39" i="1"/>
  <c r="G39" i="1"/>
  <c r="Q39" i="1" s="1"/>
  <c r="F39" i="1"/>
  <c r="E39" i="1"/>
  <c r="D39" i="1"/>
  <c r="C39" i="1"/>
  <c r="AI38" i="1"/>
  <c r="AE38" i="1"/>
  <c r="Z38" i="1"/>
  <c r="X38" i="1"/>
  <c r="U38" i="1"/>
  <c r="S38" i="1"/>
  <c r="R38" i="1"/>
  <c r="P38" i="1"/>
  <c r="N38" i="1"/>
  <c r="K38" i="1"/>
  <c r="J38" i="1"/>
  <c r="I38" i="1"/>
  <c r="G38" i="1"/>
  <c r="Q38" i="1" s="1"/>
  <c r="F38" i="1"/>
  <c r="E38" i="1"/>
  <c r="D38" i="1"/>
  <c r="C38" i="1"/>
  <c r="AI37" i="1"/>
  <c r="AE37" i="1"/>
  <c r="Z37" i="1"/>
  <c r="X37" i="1"/>
  <c r="U37" i="1"/>
  <c r="S37" i="1"/>
  <c r="R37" i="1"/>
  <c r="P37" i="1"/>
  <c r="N37" i="1"/>
  <c r="K37" i="1"/>
  <c r="J37" i="1"/>
  <c r="I37" i="1"/>
  <c r="G37" i="1"/>
  <c r="Q37" i="1" s="1"/>
  <c r="F37" i="1"/>
  <c r="E37" i="1"/>
  <c r="D37" i="1"/>
  <c r="C37" i="1"/>
  <c r="AI36" i="1"/>
  <c r="AE36" i="1"/>
  <c r="Z36" i="1"/>
  <c r="X36" i="1"/>
  <c r="U36" i="1"/>
  <c r="S36" i="1"/>
  <c r="R36" i="1"/>
  <c r="P36" i="1"/>
  <c r="N36" i="1"/>
  <c r="K36" i="1"/>
  <c r="J36" i="1"/>
  <c r="I36" i="1"/>
  <c r="G36" i="1"/>
  <c r="Q36" i="1" s="1"/>
  <c r="F36" i="1"/>
  <c r="E36" i="1"/>
  <c r="D36" i="1"/>
  <c r="C36" i="1"/>
  <c r="AI35" i="1"/>
  <c r="AE35" i="1"/>
  <c r="Z35" i="1"/>
  <c r="X35" i="1"/>
  <c r="U35" i="1"/>
  <c r="S35" i="1"/>
  <c r="R35" i="1"/>
  <c r="P35" i="1"/>
  <c r="N35" i="1"/>
  <c r="K35" i="1"/>
  <c r="J35" i="1"/>
  <c r="I35" i="1"/>
  <c r="G35" i="1"/>
  <c r="Q35" i="1" s="1"/>
  <c r="F35" i="1"/>
  <c r="E35" i="1"/>
  <c r="D35" i="1"/>
  <c r="C35" i="1"/>
  <c r="AI34" i="1"/>
  <c r="AE34" i="1"/>
  <c r="Z34" i="1"/>
  <c r="X34" i="1"/>
  <c r="U34" i="1"/>
  <c r="S34" i="1"/>
  <c r="R34" i="1"/>
  <c r="P34" i="1"/>
  <c r="N34" i="1"/>
  <c r="K34" i="1"/>
  <c r="J34" i="1"/>
  <c r="I34" i="1"/>
  <c r="G34" i="1"/>
  <c r="Q34" i="1" s="1"/>
  <c r="F34" i="1"/>
  <c r="E34" i="1"/>
  <c r="D34" i="1"/>
  <c r="C34" i="1"/>
  <c r="AI33" i="1"/>
  <c r="AE33" i="1"/>
  <c r="Z33" i="1"/>
  <c r="X33" i="1"/>
  <c r="U33" i="1"/>
  <c r="S33" i="1"/>
  <c r="R33" i="1"/>
  <c r="P33" i="1"/>
  <c r="N33" i="1"/>
  <c r="K33" i="1"/>
  <c r="J33" i="1"/>
  <c r="I33" i="1"/>
  <c r="G33" i="1"/>
  <c r="Q33" i="1" s="1"/>
  <c r="F33" i="1"/>
  <c r="E33" i="1"/>
  <c r="D33" i="1"/>
  <c r="C33" i="1"/>
  <c r="AI32" i="1"/>
  <c r="AE32" i="1"/>
  <c r="Z32" i="1"/>
  <c r="X32" i="1"/>
  <c r="U32" i="1"/>
  <c r="S32" i="1"/>
  <c r="R32" i="1"/>
  <c r="P32" i="1"/>
  <c r="N32" i="1"/>
  <c r="K32" i="1"/>
  <c r="J32" i="1"/>
  <c r="I32" i="1"/>
  <c r="G32" i="1"/>
  <c r="Q32" i="1" s="1"/>
  <c r="F32" i="1"/>
  <c r="E32" i="1"/>
  <c r="D32" i="1"/>
  <c r="C32" i="1"/>
  <c r="AI31" i="1"/>
  <c r="AE31" i="1"/>
  <c r="Z31" i="1"/>
  <c r="X31" i="1"/>
  <c r="U31" i="1"/>
  <c r="S31" i="1"/>
  <c r="R31" i="1"/>
  <c r="P31" i="1"/>
  <c r="N31" i="1"/>
  <c r="K31" i="1"/>
  <c r="J31" i="1"/>
  <c r="I31" i="1"/>
  <c r="G31" i="1"/>
  <c r="Q31" i="1" s="1"/>
  <c r="F31" i="1"/>
  <c r="E31" i="1"/>
  <c r="D31" i="1"/>
  <c r="C31" i="1"/>
  <c r="AI30" i="1"/>
  <c r="AE30" i="1"/>
  <c r="Z30" i="1"/>
  <c r="X30" i="1"/>
  <c r="U30" i="1"/>
  <c r="S30" i="1"/>
  <c r="R30" i="1"/>
  <c r="P30" i="1"/>
  <c r="N30" i="1"/>
  <c r="K30" i="1"/>
  <c r="J30" i="1"/>
  <c r="I30" i="1"/>
  <c r="G30" i="1"/>
  <c r="Q30" i="1" s="1"/>
  <c r="F30" i="1"/>
  <c r="E30" i="1"/>
  <c r="D30" i="1"/>
  <c r="C30" i="1"/>
  <c r="AI29" i="1"/>
  <c r="AE29" i="1"/>
  <c r="Z29" i="1"/>
  <c r="X29" i="1"/>
  <c r="U29" i="1"/>
  <c r="S29" i="1"/>
  <c r="R29" i="1"/>
  <c r="P29" i="1"/>
  <c r="N29" i="1"/>
  <c r="K29" i="1"/>
  <c r="J29" i="1"/>
  <c r="I29" i="1"/>
  <c r="G29" i="1"/>
  <c r="Q29" i="1" s="1"/>
  <c r="F29" i="1"/>
  <c r="E29" i="1"/>
  <c r="D29" i="1"/>
  <c r="C29" i="1"/>
  <c r="AI28" i="1"/>
  <c r="AE28" i="1"/>
  <c r="Z28" i="1"/>
  <c r="X28" i="1"/>
  <c r="U28" i="1"/>
  <c r="S28" i="1"/>
  <c r="R28" i="1"/>
  <c r="P28" i="1"/>
  <c r="N28" i="1"/>
  <c r="K28" i="1"/>
  <c r="J28" i="1"/>
  <c r="I28" i="1"/>
  <c r="G28" i="1"/>
  <c r="Q28" i="1" s="1"/>
  <c r="F28" i="1"/>
  <c r="E28" i="1"/>
  <c r="D28" i="1"/>
  <c r="C28" i="1"/>
  <c r="AI27" i="1"/>
  <c r="AE27" i="1"/>
  <c r="Z27" i="1"/>
  <c r="X27" i="1"/>
  <c r="U27" i="1"/>
  <c r="S27" i="1"/>
  <c r="R27" i="1"/>
  <c r="P27" i="1"/>
  <c r="N27" i="1"/>
  <c r="K27" i="1"/>
  <c r="J27" i="1"/>
  <c r="I27" i="1"/>
  <c r="G27" i="1"/>
  <c r="Q27" i="1" s="1"/>
  <c r="F27" i="1"/>
  <c r="E27" i="1"/>
  <c r="D27" i="1"/>
  <c r="C27" i="1"/>
  <c r="AI26" i="1"/>
  <c r="AE26" i="1"/>
  <c r="Z26" i="1"/>
  <c r="X26" i="1"/>
  <c r="U26" i="1"/>
  <c r="S26" i="1"/>
  <c r="R26" i="1"/>
  <c r="P26" i="1"/>
  <c r="N26" i="1"/>
  <c r="K26" i="1"/>
  <c r="J26" i="1"/>
  <c r="I26" i="1"/>
  <c r="G26" i="1"/>
  <c r="Q26" i="1" s="1"/>
  <c r="F26" i="1"/>
  <c r="E26" i="1"/>
  <c r="D26" i="1"/>
  <c r="C26" i="1"/>
  <c r="AI25" i="1"/>
  <c r="AE25" i="1"/>
  <c r="Z25" i="1"/>
  <c r="X25" i="1"/>
  <c r="U25" i="1"/>
  <c r="S25" i="1"/>
  <c r="R25" i="1"/>
  <c r="P25" i="1"/>
  <c r="N25" i="1"/>
  <c r="K25" i="1"/>
  <c r="J25" i="1"/>
  <c r="I25" i="1"/>
  <c r="G25" i="1"/>
  <c r="Q25" i="1" s="1"/>
  <c r="F25" i="1"/>
  <c r="E25" i="1"/>
  <c r="D25" i="1"/>
  <c r="C25" i="1"/>
  <c r="AI24" i="1"/>
  <c r="AE24" i="1"/>
  <c r="Z24" i="1"/>
  <c r="X24" i="1"/>
  <c r="U24" i="1"/>
  <c r="S24" i="1"/>
  <c r="R24" i="1"/>
  <c r="P24" i="1"/>
  <c r="N24" i="1"/>
  <c r="K24" i="1"/>
  <c r="J24" i="1"/>
  <c r="I24" i="1"/>
  <c r="G24" i="1"/>
  <c r="Q24" i="1" s="1"/>
  <c r="F24" i="1"/>
  <c r="E24" i="1"/>
  <c r="D24" i="1"/>
  <c r="C24" i="1"/>
  <c r="AI23" i="1"/>
  <c r="AE23" i="1"/>
  <c r="Z23" i="1"/>
  <c r="X23" i="1"/>
  <c r="U23" i="1"/>
  <c r="S23" i="1"/>
  <c r="R23" i="1"/>
  <c r="P23" i="1"/>
  <c r="N23" i="1"/>
  <c r="K23" i="1"/>
  <c r="J23" i="1"/>
  <c r="I23" i="1"/>
  <c r="G23" i="1"/>
  <c r="Q23" i="1" s="1"/>
  <c r="F23" i="1"/>
  <c r="E23" i="1"/>
  <c r="D23" i="1"/>
  <c r="C23" i="1"/>
  <c r="AI22" i="1"/>
  <c r="AE22" i="1"/>
  <c r="Z22" i="1"/>
  <c r="X22" i="1"/>
  <c r="U22" i="1"/>
  <c r="S22" i="1"/>
  <c r="R22" i="1"/>
  <c r="P22" i="1"/>
  <c r="N22" i="1"/>
  <c r="K22" i="1"/>
  <c r="J22" i="1"/>
  <c r="I22" i="1"/>
  <c r="G22" i="1"/>
  <c r="Q22" i="1" s="1"/>
  <c r="F22" i="1"/>
  <c r="E22" i="1"/>
  <c r="D22" i="1"/>
  <c r="C22" i="1"/>
  <c r="AI21" i="1"/>
  <c r="AE21" i="1"/>
  <c r="Z21" i="1"/>
  <c r="X21" i="1"/>
  <c r="U21" i="1"/>
  <c r="S21" i="1"/>
  <c r="R21" i="1"/>
  <c r="P21" i="1"/>
  <c r="N21" i="1"/>
  <c r="K21" i="1"/>
  <c r="J21" i="1"/>
  <c r="I21" i="1"/>
  <c r="G21" i="1"/>
  <c r="Q21" i="1" s="1"/>
  <c r="F21" i="1"/>
  <c r="E21" i="1"/>
  <c r="D21" i="1"/>
  <c r="C21" i="1"/>
  <c r="AI20" i="1"/>
  <c r="AE20" i="1"/>
  <c r="Z20" i="1"/>
  <c r="X20" i="1"/>
  <c r="U20" i="1"/>
  <c r="S20" i="1"/>
  <c r="R20" i="1"/>
  <c r="P20" i="1"/>
  <c r="N20" i="1"/>
  <c r="K20" i="1"/>
  <c r="J20" i="1"/>
  <c r="I20" i="1"/>
  <c r="G20" i="1"/>
  <c r="Q20" i="1" s="1"/>
  <c r="F20" i="1"/>
  <c r="E20" i="1"/>
  <c r="D20" i="1"/>
  <c r="C20" i="1"/>
  <c r="AI19" i="1"/>
  <c r="AE19" i="1"/>
  <c r="Z19" i="1"/>
  <c r="X19" i="1"/>
  <c r="U19" i="1"/>
  <c r="S19" i="1"/>
  <c r="R19" i="1"/>
  <c r="P19" i="1"/>
  <c r="N19" i="1"/>
  <c r="K19" i="1"/>
  <c r="J19" i="1"/>
  <c r="I19" i="1"/>
  <c r="G19" i="1"/>
  <c r="Q19" i="1" s="1"/>
  <c r="F19" i="1"/>
  <c r="E19" i="1"/>
  <c r="D19" i="1"/>
  <c r="C19" i="1"/>
  <c r="AI18" i="1"/>
  <c r="AE18" i="1"/>
  <c r="Z18" i="1"/>
  <c r="X18" i="1"/>
  <c r="U18" i="1"/>
  <c r="S18" i="1"/>
  <c r="R18" i="1"/>
  <c r="P18" i="1"/>
  <c r="N18" i="1"/>
  <c r="K18" i="1"/>
  <c r="J18" i="1"/>
  <c r="I18" i="1"/>
  <c r="G18" i="1"/>
  <c r="Q18" i="1" s="1"/>
  <c r="F18" i="1"/>
  <c r="E18" i="1"/>
  <c r="D18" i="1"/>
  <c r="C18" i="1"/>
  <c r="AI17" i="1"/>
  <c r="AE17" i="1"/>
  <c r="Z17" i="1"/>
  <c r="X17" i="1"/>
  <c r="U17" i="1"/>
  <c r="S17" i="1"/>
  <c r="R17" i="1"/>
  <c r="P17" i="1"/>
  <c r="N17" i="1"/>
  <c r="K17" i="1"/>
  <c r="J17" i="1"/>
  <c r="I17" i="1"/>
  <c r="G17" i="1"/>
  <c r="Q17" i="1" s="1"/>
  <c r="F17" i="1"/>
  <c r="E17" i="1"/>
  <c r="D17" i="1"/>
  <c r="C17" i="1"/>
  <c r="AI16" i="1"/>
  <c r="AE16" i="1"/>
  <c r="Z16" i="1"/>
  <c r="X16" i="1"/>
  <c r="U16" i="1"/>
  <c r="S16" i="1"/>
  <c r="R16" i="1"/>
  <c r="P16" i="1"/>
  <c r="N16" i="1"/>
  <c r="K16" i="1"/>
  <c r="J16" i="1"/>
  <c r="I16" i="1"/>
  <c r="G16" i="1"/>
  <c r="Q16" i="1" s="1"/>
  <c r="F16" i="1"/>
  <c r="E16" i="1"/>
  <c r="D16" i="1"/>
  <c r="C16" i="1"/>
  <c r="AI15" i="1"/>
  <c r="AE15" i="1"/>
  <c r="Z15" i="1"/>
  <c r="X15" i="1"/>
  <c r="U15" i="1"/>
  <c r="S15" i="1"/>
  <c r="R15" i="1"/>
  <c r="P15" i="1"/>
  <c r="N15" i="1"/>
  <c r="K15" i="1"/>
  <c r="J15" i="1"/>
  <c r="I15" i="1"/>
  <c r="G15" i="1"/>
  <c r="Q15" i="1" s="1"/>
  <c r="F15" i="1"/>
  <c r="E15" i="1"/>
  <c r="D15" i="1"/>
  <c r="C15" i="1"/>
  <c r="AI14" i="1"/>
  <c r="AE14" i="1"/>
  <c r="Z14" i="1"/>
  <c r="X14" i="1"/>
  <c r="U14" i="1"/>
  <c r="S14" i="1"/>
  <c r="R14" i="1"/>
  <c r="P14" i="1"/>
  <c r="N14" i="1"/>
  <c r="K14" i="1"/>
  <c r="J14" i="1"/>
  <c r="I14" i="1"/>
  <c r="G14" i="1"/>
  <c r="Q14" i="1" s="1"/>
  <c r="F14" i="1"/>
  <c r="E14" i="1"/>
  <c r="D14" i="1"/>
  <c r="C14" i="1"/>
  <c r="AI13" i="1"/>
  <c r="AE13" i="1"/>
  <c r="Z13" i="1"/>
  <c r="X13" i="1"/>
  <c r="U13" i="1"/>
  <c r="S13" i="1"/>
  <c r="R13" i="1"/>
  <c r="P13" i="1"/>
  <c r="N13" i="1"/>
  <c r="K13" i="1"/>
  <c r="J13" i="1"/>
  <c r="I13" i="1"/>
  <c r="G13" i="1"/>
  <c r="Q13" i="1" s="1"/>
  <c r="F13" i="1"/>
  <c r="E13" i="1"/>
  <c r="D13" i="1"/>
  <c r="C13" i="1"/>
  <c r="AI12" i="1"/>
  <c r="AE12" i="1"/>
  <c r="Z12" i="1"/>
  <c r="X12" i="1"/>
  <c r="U12" i="1"/>
  <c r="S12" i="1"/>
  <c r="R12" i="1"/>
  <c r="P12" i="1"/>
  <c r="N12" i="1"/>
  <c r="K12" i="1"/>
  <c r="J12" i="1"/>
  <c r="I12" i="1"/>
  <c r="G12" i="1"/>
  <c r="Q12" i="1" s="1"/>
  <c r="F12" i="1"/>
  <c r="E12" i="1"/>
  <c r="D12" i="1"/>
  <c r="C12" i="1"/>
  <c r="AI11" i="1"/>
  <c r="AE11" i="1"/>
  <c r="Z11" i="1"/>
  <c r="X11" i="1"/>
  <c r="U11" i="1"/>
  <c r="S11" i="1"/>
  <c r="R11" i="1"/>
  <c r="P11" i="1"/>
  <c r="N11" i="1"/>
  <c r="K11" i="1"/>
  <c r="J11" i="1"/>
  <c r="I11" i="1"/>
  <c r="G11" i="1"/>
  <c r="Q11" i="1" s="1"/>
  <c r="F11" i="1"/>
  <c r="E11" i="1"/>
  <c r="D11" i="1"/>
  <c r="C11" i="1"/>
  <c r="AI10" i="1"/>
  <c r="AE10" i="1"/>
  <c r="Z10" i="1"/>
  <c r="X10" i="1"/>
  <c r="U10" i="1"/>
  <c r="S10" i="1"/>
  <c r="R10" i="1"/>
  <c r="P10" i="1"/>
  <c r="N10" i="1"/>
  <c r="K10" i="1"/>
  <c r="J10" i="1"/>
  <c r="I10" i="1"/>
  <c r="G10" i="1"/>
  <c r="Q10" i="1" s="1"/>
  <c r="F10" i="1"/>
  <c r="E10" i="1"/>
  <c r="D10" i="1"/>
  <c r="C10" i="1"/>
  <c r="AI9" i="1"/>
  <c r="AE9" i="1"/>
  <c r="AE80" i="1" s="1"/>
  <c r="Z9" i="1"/>
  <c r="Z80" i="1" s="1"/>
  <c r="X9" i="1"/>
  <c r="X80" i="1" s="1"/>
  <c r="U9" i="1"/>
  <c r="S9" i="1"/>
  <c r="S80" i="1" s="1"/>
  <c r="R9" i="1"/>
  <c r="R80" i="1" s="1"/>
  <c r="P9" i="1"/>
  <c r="N9" i="1"/>
  <c r="N80" i="1" s="1"/>
  <c r="K9" i="1"/>
  <c r="K80" i="1" s="1"/>
  <c r="J9" i="1"/>
  <c r="J80" i="1" s="1"/>
  <c r="I9" i="1"/>
  <c r="I80" i="1" s="1"/>
  <c r="G9" i="1"/>
  <c r="G80" i="1" s="1"/>
  <c r="F9" i="1"/>
  <c r="E9" i="1"/>
  <c r="D9" i="1"/>
  <c r="C9" i="1"/>
  <c r="E4" i="1"/>
  <c r="B3" i="1"/>
  <c r="O9" i="1" l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AG9" i="1"/>
  <c r="AG10" i="1"/>
  <c r="AG11" i="1"/>
  <c r="AG12" i="1"/>
  <c r="AG13" i="1"/>
  <c r="AG14" i="1"/>
  <c r="AG15" i="1"/>
  <c r="AG16" i="1"/>
  <c r="AG17" i="1"/>
  <c r="AG18" i="1"/>
  <c r="AG19" i="1"/>
  <c r="AG20" i="1"/>
  <c r="AG21" i="1"/>
  <c r="AG22" i="1"/>
  <c r="AG23" i="1"/>
  <c r="AG24" i="1"/>
  <c r="AG25" i="1"/>
  <c r="AG26" i="1"/>
  <c r="AG27" i="1"/>
  <c r="AG28" i="1"/>
  <c r="AG29" i="1"/>
  <c r="AG30" i="1"/>
  <c r="AG31" i="1"/>
  <c r="AG32" i="1"/>
  <c r="AG33" i="1"/>
  <c r="AG34" i="1"/>
  <c r="AG35" i="1"/>
  <c r="AG36" i="1"/>
  <c r="AG37" i="1"/>
  <c r="AG38" i="1"/>
  <c r="AG39" i="1"/>
  <c r="AG40" i="1"/>
  <c r="AG41" i="1"/>
  <c r="AG42" i="1"/>
  <c r="AG43" i="1"/>
  <c r="AG44" i="1"/>
  <c r="AG45" i="1"/>
  <c r="AG46" i="1"/>
  <c r="AG47" i="1"/>
  <c r="AG48" i="1"/>
  <c r="AG49" i="1"/>
  <c r="AG50" i="1"/>
  <c r="AG51" i="1"/>
  <c r="AG52" i="1"/>
  <c r="AG53" i="1"/>
  <c r="AG54" i="1"/>
  <c r="AG55" i="1"/>
  <c r="AG56" i="1"/>
  <c r="AG57" i="1"/>
  <c r="AG58" i="1"/>
  <c r="AG59" i="1"/>
  <c r="AG60" i="1"/>
  <c r="AG61" i="1"/>
  <c r="AG62" i="1"/>
  <c r="AG63" i="1"/>
  <c r="AG64" i="1"/>
  <c r="AG65" i="1"/>
  <c r="AG66" i="1"/>
  <c r="AG67" i="1"/>
  <c r="AG68" i="1"/>
  <c r="AG69" i="1"/>
  <c r="AG70" i="1"/>
  <c r="AG71" i="1"/>
  <c r="AG72" i="1"/>
  <c r="AG73" i="1"/>
  <c r="AG74" i="1"/>
  <c r="AG75" i="1"/>
  <c r="AG76" i="1"/>
  <c r="Q9" i="1"/>
  <c r="Q80" i="1" s="1"/>
  <c r="AG80" i="1" l="1"/>
  <c r="O80" i="1"/>
  <c r="E5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tc={B3A7E12C-FC46-4636-BE4F-4A42CC256DA2}</author>
    <author>tc={01E6500E-249B-4D30-ABE2-5EA6BE6FDC0D}</author>
    <author>tc={DA3B51FE-617A-4980-A416-DC077B1C9CCC}</author>
    <author>tc={1003E341-8A33-44C7-B714-FFAB18AE935A}</author>
    <author>tc={387EA718-8389-4056-A041-46A838C2C140}</author>
    <author>tc={55996018-7B96-4741-AF89-0EEFAD0F2DC0}</author>
  </authors>
  <commentList>
    <comment ref="J8" authorId="0" shapeId="0" xr:uid="{B3A7E12C-FC46-4636-BE4F-4A42CC256DA2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01E6500E-249B-4D30-ABE2-5EA6BE6FDC0D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DA3B51FE-617A-4980-A416-DC077B1C9CCC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1003E341-8A33-44C7-B714-FFAB18AE935A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387EA718-8389-4056-A041-46A838C2C14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55996018-7B96-4741-AF89-0EEFAD0F2DC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<sst xmlns="http://schemas.openxmlformats.org/spreadsheetml/2006/main" count="333" uniqueCount="51">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</sst>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FE05FDBD-769F-4DBA-86FC-6FF2369D23D5}"/>
    <cellStyle name="Normal 4" xfId="3" xr:uid="{145C539D-4D99-4B12-B526-F6F9C41EC8C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IMULADOR%20DE%20CONCILIACION.1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RRF"/>
      <sheetName val="DEPURADO"/>
      <sheetName val="FORMATO AUDITORIA"/>
      <sheetName val="ACTA"/>
      <sheetName val="FORMATO AIFT010"/>
      <sheetName val="030"/>
    </sheetNames>
    <sheetDataSet>
      <sheetData sheetId="0"/>
      <sheetData sheetId="1">
        <row r="3">
          <cell r="A3" t="str">
            <v>ESEC1241</v>
          </cell>
          <cell r="B3">
            <v>1241</v>
          </cell>
          <cell r="C3">
            <v>44227</v>
          </cell>
          <cell r="D3">
            <v>44239</v>
          </cell>
          <cell r="F3">
            <v>54402</v>
          </cell>
          <cell r="G3" t="str">
            <v>CANCELADO</v>
          </cell>
          <cell r="L3">
            <v>0</v>
          </cell>
          <cell r="Q3">
            <v>54402</v>
          </cell>
          <cell r="S3">
            <v>0</v>
          </cell>
        </row>
        <row r="4">
          <cell r="A4" t="str">
            <v>ESEC1950</v>
          </cell>
          <cell r="B4">
            <v>1950</v>
          </cell>
          <cell r="C4">
            <v>44286</v>
          </cell>
          <cell r="D4">
            <v>44299</v>
          </cell>
          <cell r="F4">
            <v>59700</v>
          </cell>
          <cell r="G4" t="str">
            <v>SALDO A FAVOR DEL PRESTADOR</v>
          </cell>
          <cell r="L4">
            <v>0</v>
          </cell>
          <cell r="Q4">
            <v>0</v>
          </cell>
          <cell r="S4">
            <v>0</v>
          </cell>
        </row>
        <row r="5">
          <cell r="A5" t="str">
            <v>ESEC1379</v>
          </cell>
          <cell r="B5">
            <v>1379</v>
          </cell>
          <cell r="C5">
            <v>44255</v>
          </cell>
          <cell r="D5">
            <v>44263</v>
          </cell>
          <cell r="F5">
            <v>172519</v>
          </cell>
          <cell r="G5" t="str">
            <v>SALDO A FAVOR DEL PRESTADOR</v>
          </cell>
          <cell r="L5">
            <v>0</v>
          </cell>
          <cell r="Q5">
            <v>0</v>
          </cell>
          <cell r="S5">
            <v>0</v>
          </cell>
        </row>
        <row r="6">
          <cell r="A6" t="str">
            <v>ESEC1380</v>
          </cell>
          <cell r="B6">
            <v>1380</v>
          </cell>
          <cell r="C6">
            <v>44255</v>
          </cell>
          <cell r="D6">
            <v>44263</v>
          </cell>
          <cell r="F6">
            <v>193246</v>
          </cell>
          <cell r="G6" t="str">
            <v>SALDO A FAVOR DEL PRESTADOR</v>
          </cell>
          <cell r="L6">
            <v>0</v>
          </cell>
          <cell r="Q6">
            <v>0</v>
          </cell>
          <cell r="S6">
            <v>0</v>
          </cell>
        </row>
        <row r="7">
          <cell r="A7" t="str">
            <v>ESEC1381</v>
          </cell>
          <cell r="B7">
            <v>1381</v>
          </cell>
          <cell r="C7">
            <v>44255</v>
          </cell>
          <cell r="D7">
            <v>44263</v>
          </cell>
          <cell r="F7">
            <v>181465</v>
          </cell>
          <cell r="G7" t="str">
            <v>SALDO A FAVOR DEL PRESTADOR</v>
          </cell>
          <cell r="L7">
            <v>0</v>
          </cell>
          <cell r="Q7">
            <v>0</v>
          </cell>
          <cell r="S7">
            <v>0</v>
          </cell>
        </row>
        <row r="8">
          <cell r="A8" t="str">
            <v>ESEC1382</v>
          </cell>
          <cell r="B8">
            <v>1382</v>
          </cell>
          <cell r="C8">
            <v>44255</v>
          </cell>
          <cell r="D8">
            <v>44263</v>
          </cell>
          <cell r="F8">
            <v>134613</v>
          </cell>
          <cell r="G8" t="str">
            <v>SALDO A FAVOR DEL PRESTADOR</v>
          </cell>
          <cell r="L8">
            <v>0</v>
          </cell>
          <cell r="Q8">
            <v>0</v>
          </cell>
          <cell r="S8">
            <v>0</v>
          </cell>
        </row>
        <row r="9">
          <cell r="A9" t="str">
            <v>ESEC1383</v>
          </cell>
          <cell r="B9">
            <v>1383</v>
          </cell>
          <cell r="C9">
            <v>44255</v>
          </cell>
          <cell r="D9">
            <v>44263</v>
          </cell>
          <cell r="F9">
            <v>59700</v>
          </cell>
          <cell r="G9" t="str">
            <v>SALDO A FAVOR DEL PRESTADOR</v>
          </cell>
          <cell r="L9">
            <v>0</v>
          </cell>
          <cell r="Q9">
            <v>0</v>
          </cell>
          <cell r="S9">
            <v>0</v>
          </cell>
        </row>
        <row r="10">
          <cell r="A10" t="str">
            <v>ESEC1384</v>
          </cell>
          <cell r="B10">
            <v>1384</v>
          </cell>
          <cell r="C10">
            <v>44255</v>
          </cell>
          <cell r="D10">
            <v>44263</v>
          </cell>
          <cell r="F10">
            <v>812799</v>
          </cell>
          <cell r="G10" t="str">
            <v>SALDO A FAVOR DEL PRESTADOR</v>
          </cell>
          <cell r="L10">
            <v>0</v>
          </cell>
          <cell r="Q10">
            <v>0</v>
          </cell>
          <cell r="S10">
            <v>0</v>
          </cell>
        </row>
        <row r="11">
          <cell r="A11" t="str">
            <v>ESEC1385</v>
          </cell>
          <cell r="B11">
            <v>1385</v>
          </cell>
          <cell r="C11">
            <v>44255</v>
          </cell>
          <cell r="D11">
            <v>44263</v>
          </cell>
          <cell r="F11">
            <v>182172</v>
          </cell>
          <cell r="G11" t="str">
            <v>SALDO A FAVOR DEL PRESTADOR</v>
          </cell>
          <cell r="L11">
            <v>0</v>
          </cell>
          <cell r="Q11">
            <v>0</v>
          </cell>
          <cell r="S11">
            <v>0</v>
          </cell>
        </row>
        <row r="12">
          <cell r="A12" t="str">
            <v>ESEC1386</v>
          </cell>
          <cell r="B12">
            <v>1386</v>
          </cell>
          <cell r="C12">
            <v>44255</v>
          </cell>
          <cell r="D12">
            <v>44263</v>
          </cell>
          <cell r="F12">
            <v>126400</v>
          </cell>
          <cell r="G12" t="str">
            <v>SALDO A FAVOR DEL PRESTADOR</v>
          </cell>
          <cell r="L12">
            <v>0</v>
          </cell>
          <cell r="Q12">
            <v>0</v>
          </cell>
          <cell r="S12">
            <v>0</v>
          </cell>
        </row>
        <row r="13">
          <cell r="A13" t="str">
            <v>ESEC1387</v>
          </cell>
          <cell r="B13">
            <v>1387</v>
          </cell>
          <cell r="C13">
            <v>44255</v>
          </cell>
          <cell r="D13">
            <v>44263</v>
          </cell>
          <cell r="F13">
            <v>180175</v>
          </cell>
          <cell r="G13" t="str">
            <v>SALDO A FAVOR DEL PRESTADOR</v>
          </cell>
          <cell r="L13">
            <v>0</v>
          </cell>
          <cell r="Q13">
            <v>0</v>
          </cell>
          <cell r="S13">
            <v>0</v>
          </cell>
        </row>
        <row r="14">
          <cell r="A14" t="str">
            <v>ESEC1388</v>
          </cell>
          <cell r="B14">
            <v>1388</v>
          </cell>
          <cell r="C14">
            <v>44255</v>
          </cell>
          <cell r="D14">
            <v>44263</v>
          </cell>
          <cell r="F14">
            <v>133161</v>
          </cell>
          <cell r="G14" t="str">
            <v>SALDO A FAVOR DEL PRESTADOR</v>
          </cell>
          <cell r="L14">
            <v>0</v>
          </cell>
          <cell r="Q14">
            <v>0</v>
          </cell>
          <cell r="S14">
            <v>0</v>
          </cell>
        </row>
        <row r="15">
          <cell r="A15" t="str">
            <v>ESEC1389</v>
          </cell>
          <cell r="B15">
            <v>1389</v>
          </cell>
          <cell r="C15">
            <v>44255</v>
          </cell>
          <cell r="D15">
            <v>44263</v>
          </cell>
          <cell r="F15">
            <v>180909</v>
          </cell>
          <cell r="G15" t="str">
            <v>SALDO A FAVOR DEL PRESTADOR</v>
          </cell>
          <cell r="L15">
            <v>0</v>
          </cell>
          <cell r="Q15">
            <v>0</v>
          </cell>
          <cell r="S15">
            <v>0</v>
          </cell>
        </row>
        <row r="16">
          <cell r="A16" t="str">
            <v>ESEC1390</v>
          </cell>
          <cell r="B16">
            <v>1390</v>
          </cell>
          <cell r="C16">
            <v>44255</v>
          </cell>
          <cell r="D16">
            <v>44263</v>
          </cell>
          <cell r="F16">
            <v>287131</v>
          </cell>
          <cell r="G16" t="str">
            <v>SALDO A FAVOR DEL PRESTADOR</v>
          </cell>
          <cell r="L16">
            <v>0</v>
          </cell>
          <cell r="Q16">
            <v>0</v>
          </cell>
          <cell r="S16">
            <v>0</v>
          </cell>
        </row>
        <row r="17">
          <cell r="A17" t="str">
            <v>ESEC1391</v>
          </cell>
          <cell r="B17">
            <v>1391</v>
          </cell>
          <cell r="C17">
            <v>44255</v>
          </cell>
          <cell r="D17">
            <v>44263</v>
          </cell>
          <cell r="F17">
            <v>59700</v>
          </cell>
          <cell r="G17" t="str">
            <v>SALDO A FAVOR DEL PRESTADOR</v>
          </cell>
          <cell r="L17">
            <v>0</v>
          </cell>
          <cell r="Q17">
            <v>0</v>
          </cell>
          <cell r="S17">
            <v>0</v>
          </cell>
        </row>
        <row r="18">
          <cell r="A18" t="str">
            <v>ESEC1392</v>
          </cell>
          <cell r="B18">
            <v>1392</v>
          </cell>
          <cell r="C18">
            <v>44255</v>
          </cell>
          <cell r="D18">
            <v>44263</v>
          </cell>
          <cell r="F18">
            <v>190085</v>
          </cell>
          <cell r="G18" t="str">
            <v>SALDO A FAVOR DEL PRESTADOR</v>
          </cell>
          <cell r="L18">
            <v>0</v>
          </cell>
          <cell r="Q18">
            <v>0</v>
          </cell>
          <cell r="S18">
            <v>0</v>
          </cell>
        </row>
        <row r="19">
          <cell r="A19" t="str">
            <v>ESEC1393</v>
          </cell>
          <cell r="B19">
            <v>1393</v>
          </cell>
          <cell r="C19">
            <v>44255</v>
          </cell>
          <cell r="D19">
            <v>44263</v>
          </cell>
          <cell r="F19">
            <v>59700</v>
          </cell>
          <cell r="G19" t="str">
            <v>SALDO A FAVOR DEL PRESTADOR</v>
          </cell>
          <cell r="L19">
            <v>0</v>
          </cell>
          <cell r="Q19">
            <v>0</v>
          </cell>
          <cell r="S19">
            <v>0</v>
          </cell>
        </row>
        <row r="20">
          <cell r="A20" t="str">
            <v>ESEC1394</v>
          </cell>
          <cell r="B20">
            <v>1394</v>
          </cell>
          <cell r="C20">
            <v>44255</v>
          </cell>
          <cell r="D20">
            <v>44263</v>
          </cell>
          <cell r="F20">
            <v>201311</v>
          </cell>
          <cell r="G20" t="str">
            <v>SALDO A FAVOR DEL PRESTADOR</v>
          </cell>
          <cell r="L20">
            <v>0</v>
          </cell>
          <cell r="Q20">
            <v>0</v>
          </cell>
          <cell r="S20">
            <v>0</v>
          </cell>
        </row>
        <row r="21">
          <cell r="A21" t="str">
            <v>ESEC1395</v>
          </cell>
          <cell r="B21">
            <v>1395</v>
          </cell>
          <cell r="C21">
            <v>44255</v>
          </cell>
          <cell r="D21">
            <v>44263</v>
          </cell>
          <cell r="F21">
            <v>181383</v>
          </cell>
          <cell r="G21" t="str">
            <v>SALDO A FAVOR DEL PRESTADOR</v>
          </cell>
          <cell r="L21">
            <v>0</v>
          </cell>
          <cell r="Q21">
            <v>0</v>
          </cell>
          <cell r="S21">
            <v>0</v>
          </cell>
        </row>
        <row r="22">
          <cell r="A22" t="str">
            <v>ESEC1396</v>
          </cell>
          <cell r="B22">
            <v>1396</v>
          </cell>
          <cell r="C22">
            <v>44255</v>
          </cell>
          <cell r="D22">
            <v>44263</v>
          </cell>
          <cell r="F22">
            <v>141506</v>
          </cell>
          <cell r="G22" t="str">
            <v>SALDO A FAVOR DEL PRESTADOR</v>
          </cell>
          <cell r="L22">
            <v>0</v>
          </cell>
          <cell r="Q22">
            <v>0</v>
          </cell>
          <cell r="S22">
            <v>0</v>
          </cell>
        </row>
        <row r="23">
          <cell r="A23" t="str">
            <v>ESEC1397</v>
          </cell>
          <cell r="B23">
            <v>1397</v>
          </cell>
          <cell r="C23">
            <v>44255</v>
          </cell>
          <cell r="D23">
            <v>44263</v>
          </cell>
          <cell r="F23">
            <v>145852</v>
          </cell>
          <cell r="G23" t="str">
            <v>SALDO A FAVOR DEL PRESTADOR</v>
          </cell>
          <cell r="L23">
            <v>0</v>
          </cell>
          <cell r="Q23">
            <v>0</v>
          </cell>
          <cell r="S23">
            <v>0</v>
          </cell>
        </row>
        <row r="24">
          <cell r="A24" t="str">
            <v>ESEC1398</v>
          </cell>
          <cell r="B24">
            <v>1398</v>
          </cell>
          <cell r="C24">
            <v>44255</v>
          </cell>
          <cell r="D24">
            <v>44263</v>
          </cell>
          <cell r="F24">
            <v>524831</v>
          </cell>
          <cell r="G24" t="str">
            <v>SALDO A FAVOR DEL PRESTADOR</v>
          </cell>
          <cell r="L24">
            <v>0</v>
          </cell>
          <cell r="Q24">
            <v>0</v>
          </cell>
          <cell r="S24">
            <v>0</v>
          </cell>
        </row>
        <row r="25">
          <cell r="A25" t="str">
            <v>ESEC1399</v>
          </cell>
          <cell r="B25">
            <v>1399</v>
          </cell>
          <cell r="C25">
            <v>44255</v>
          </cell>
          <cell r="D25">
            <v>44263</v>
          </cell>
          <cell r="F25">
            <v>105391</v>
          </cell>
          <cell r="G25" t="str">
            <v>SALDO A FAVOR DEL PRESTADOR</v>
          </cell>
          <cell r="L25">
            <v>0</v>
          </cell>
          <cell r="Q25">
            <v>0</v>
          </cell>
          <cell r="S25">
            <v>0</v>
          </cell>
        </row>
        <row r="26">
          <cell r="A26" t="str">
            <v>ESEC1400</v>
          </cell>
          <cell r="B26">
            <v>1400</v>
          </cell>
          <cell r="C26">
            <v>44255</v>
          </cell>
          <cell r="D26">
            <v>44263</v>
          </cell>
          <cell r="F26">
            <v>186761</v>
          </cell>
          <cell r="G26" t="str">
            <v>SALDO A FAVOR DEL PRESTADOR</v>
          </cell>
          <cell r="L26">
            <v>0</v>
          </cell>
          <cell r="Q26">
            <v>0</v>
          </cell>
          <cell r="S26">
            <v>0</v>
          </cell>
        </row>
        <row r="27">
          <cell r="A27" t="str">
            <v>ESEC1401</v>
          </cell>
          <cell r="B27">
            <v>1401</v>
          </cell>
          <cell r="C27">
            <v>44255</v>
          </cell>
          <cell r="D27">
            <v>44263</v>
          </cell>
          <cell r="F27">
            <v>109400</v>
          </cell>
          <cell r="G27" t="str">
            <v>SALDO A FAVOR DEL PRESTADOR</v>
          </cell>
          <cell r="L27">
            <v>0</v>
          </cell>
          <cell r="Q27">
            <v>0</v>
          </cell>
          <cell r="S27">
            <v>0</v>
          </cell>
        </row>
        <row r="28">
          <cell r="A28" t="str">
            <v>ESEC1402</v>
          </cell>
          <cell r="B28">
            <v>1402</v>
          </cell>
          <cell r="C28">
            <v>44255</v>
          </cell>
          <cell r="D28">
            <v>44263</v>
          </cell>
          <cell r="F28">
            <v>59700</v>
          </cell>
          <cell r="G28" t="str">
            <v>SALDO A FAVOR DEL PRESTADOR</v>
          </cell>
          <cell r="L28">
            <v>0</v>
          </cell>
          <cell r="Q28">
            <v>0</v>
          </cell>
          <cell r="S28">
            <v>0</v>
          </cell>
        </row>
        <row r="29">
          <cell r="A29" t="str">
            <v>ESEC1403</v>
          </cell>
          <cell r="B29">
            <v>1403</v>
          </cell>
          <cell r="C29">
            <v>44255</v>
          </cell>
          <cell r="D29">
            <v>44263</v>
          </cell>
          <cell r="F29">
            <v>59700</v>
          </cell>
          <cell r="G29" t="str">
            <v>SALDO A FAVOR DEL PRESTADOR</v>
          </cell>
          <cell r="L29">
            <v>0</v>
          </cell>
          <cell r="Q29">
            <v>0</v>
          </cell>
          <cell r="S29">
            <v>0</v>
          </cell>
        </row>
        <row r="30">
          <cell r="A30" t="str">
            <v>ESEC1404</v>
          </cell>
          <cell r="B30">
            <v>1404</v>
          </cell>
          <cell r="C30">
            <v>44255</v>
          </cell>
          <cell r="D30">
            <v>44263</v>
          </cell>
          <cell r="F30">
            <v>232006</v>
          </cell>
          <cell r="G30" t="str">
            <v>SALDO A FAVOR DEL PRESTADOR</v>
          </cell>
          <cell r="L30">
            <v>0</v>
          </cell>
          <cell r="Q30">
            <v>0</v>
          </cell>
          <cell r="S30">
            <v>0</v>
          </cell>
        </row>
        <row r="31">
          <cell r="A31" t="str">
            <v>ESEC1405</v>
          </cell>
          <cell r="B31">
            <v>1405</v>
          </cell>
          <cell r="C31">
            <v>44255</v>
          </cell>
          <cell r="D31">
            <v>44263</v>
          </cell>
          <cell r="F31">
            <v>204949</v>
          </cell>
          <cell r="G31" t="str">
            <v>SALDO A FAVOR DEL PRESTADOR</v>
          </cell>
          <cell r="L31">
            <v>0</v>
          </cell>
          <cell r="Q31">
            <v>0</v>
          </cell>
          <cell r="S31">
            <v>0</v>
          </cell>
        </row>
        <row r="32">
          <cell r="A32" t="str">
            <v>ESEC1406</v>
          </cell>
          <cell r="B32">
            <v>1406</v>
          </cell>
          <cell r="C32">
            <v>44255</v>
          </cell>
          <cell r="D32">
            <v>44263</v>
          </cell>
          <cell r="F32">
            <v>151763</v>
          </cell>
          <cell r="G32" t="str">
            <v>SALDO A FAVOR DEL PRESTADOR</v>
          </cell>
          <cell r="L32">
            <v>0</v>
          </cell>
          <cell r="Q32">
            <v>0</v>
          </cell>
          <cell r="S32">
            <v>0</v>
          </cell>
        </row>
        <row r="33">
          <cell r="A33" t="str">
            <v>ESEC1407</v>
          </cell>
          <cell r="B33">
            <v>1407</v>
          </cell>
          <cell r="C33">
            <v>44255</v>
          </cell>
          <cell r="D33">
            <v>44263</v>
          </cell>
          <cell r="F33">
            <v>59700</v>
          </cell>
          <cell r="G33" t="str">
            <v>SALDO A FAVOR DEL PRESTADOR</v>
          </cell>
          <cell r="L33">
            <v>0</v>
          </cell>
          <cell r="Q33">
            <v>0</v>
          </cell>
          <cell r="S33">
            <v>0</v>
          </cell>
        </row>
        <row r="34">
          <cell r="A34" t="str">
            <v>ESEC1408</v>
          </cell>
          <cell r="B34">
            <v>1408</v>
          </cell>
          <cell r="C34">
            <v>44255</v>
          </cell>
          <cell r="D34">
            <v>44263</v>
          </cell>
          <cell r="F34">
            <v>219468</v>
          </cell>
          <cell r="G34" t="str">
            <v>SALDO A FAVOR DEL PRESTADOR</v>
          </cell>
          <cell r="L34">
            <v>0</v>
          </cell>
          <cell r="Q34">
            <v>0</v>
          </cell>
          <cell r="S34">
            <v>0</v>
          </cell>
        </row>
        <row r="35">
          <cell r="A35" t="str">
            <v>ESEC1951</v>
          </cell>
          <cell r="B35">
            <v>1951</v>
          </cell>
          <cell r="C35">
            <v>44286</v>
          </cell>
          <cell r="D35">
            <v>44299</v>
          </cell>
          <cell r="F35">
            <v>211053</v>
          </cell>
          <cell r="G35" t="str">
            <v>SALDO A FAVOR DEL PRESTADOR</v>
          </cell>
          <cell r="L35">
            <v>0</v>
          </cell>
          <cell r="Q35">
            <v>0</v>
          </cell>
          <cell r="S35">
            <v>0</v>
          </cell>
        </row>
        <row r="36">
          <cell r="A36" t="str">
            <v>ESEC1952</v>
          </cell>
          <cell r="B36">
            <v>1952</v>
          </cell>
          <cell r="C36">
            <v>44286</v>
          </cell>
          <cell r="D36">
            <v>44299</v>
          </cell>
          <cell r="F36">
            <v>59700</v>
          </cell>
          <cell r="G36" t="str">
            <v>SALDO A FAVOR DEL PRESTADOR</v>
          </cell>
          <cell r="L36">
            <v>0</v>
          </cell>
          <cell r="Q36">
            <v>0</v>
          </cell>
          <cell r="S36">
            <v>0</v>
          </cell>
        </row>
        <row r="37">
          <cell r="A37" t="str">
            <v>ESEC1953</v>
          </cell>
          <cell r="B37">
            <v>1953</v>
          </cell>
          <cell r="C37">
            <v>44286</v>
          </cell>
          <cell r="D37">
            <v>44299</v>
          </cell>
          <cell r="F37">
            <v>215708</v>
          </cell>
          <cell r="G37" t="str">
            <v>SALDO A FAVOR DEL PRESTADOR</v>
          </cell>
          <cell r="L37">
            <v>0</v>
          </cell>
          <cell r="Q37">
            <v>0</v>
          </cell>
          <cell r="S37">
            <v>0</v>
          </cell>
        </row>
        <row r="38">
          <cell r="A38" t="str">
            <v>ESEC1954</v>
          </cell>
          <cell r="B38">
            <v>1954</v>
          </cell>
          <cell r="C38">
            <v>44286</v>
          </cell>
          <cell r="D38">
            <v>44299</v>
          </cell>
          <cell r="F38">
            <v>126400</v>
          </cell>
          <cell r="G38" t="str">
            <v>SALDO A FAVOR DEL PRESTADOR</v>
          </cell>
          <cell r="L38">
            <v>0</v>
          </cell>
          <cell r="Q38">
            <v>0</v>
          </cell>
          <cell r="S38">
            <v>0</v>
          </cell>
        </row>
        <row r="39">
          <cell r="A39" t="str">
            <v>ESEC1955</v>
          </cell>
          <cell r="B39">
            <v>1955</v>
          </cell>
          <cell r="C39">
            <v>44286</v>
          </cell>
          <cell r="D39">
            <v>44299</v>
          </cell>
          <cell r="F39">
            <v>59700</v>
          </cell>
          <cell r="G39" t="str">
            <v>SALDO A FAVOR DEL PRESTADOR</v>
          </cell>
          <cell r="L39">
            <v>0</v>
          </cell>
          <cell r="Q39">
            <v>0</v>
          </cell>
          <cell r="S39">
            <v>0</v>
          </cell>
        </row>
        <row r="40">
          <cell r="A40" t="str">
            <v>ESEC1956</v>
          </cell>
          <cell r="B40">
            <v>1956</v>
          </cell>
          <cell r="C40">
            <v>44286</v>
          </cell>
          <cell r="D40">
            <v>44299</v>
          </cell>
          <cell r="F40">
            <v>299729</v>
          </cell>
          <cell r="G40" t="str">
            <v>SALDO A FAVOR DEL PRESTADOR</v>
          </cell>
          <cell r="L40">
            <v>0</v>
          </cell>
          <cell r="Q40">
            <v>0</v>
          </cell>
          <cell r="S40">
            <v>0</v>
          </cell>
        </row>
        <row r="41">
          <cell r="A41" t="str">
            <v>ESEC1957</v>
          </cell>
          <cell r="B41">
            <v>1957</v>
          </cell>
          <cell r="C41">
            <v>44286</v>
          </cell>
          <cell r="D41">
            <v>44299</v>
          </cell>
          <cell r="F41">
            <v>306872</v>
          </cell>
          <cell r="G41" t="str">
            <v>SALDO A FAVOR DEL PRESTADOR</v>
          </cell>
          <cell r="L41">
            <v>0</v>
          </cell>
          <cell r="Q41">
            <v>0</v>
          </cell>
          <cell r="S41">
            <v>0</v>
          </cell>
        </row>
        <row r="42">
          <cell r="A42" t="str">
            <v>ESEC1958</v>
          </cell>
          <cell r="B42">
            <v>1958</v>
          </cell>
          <cell r="C42">
            <v>44286</v>
          </cell>
          <cell r="D42">
            <v>44299</v>
          </cell>
          <cell r="F42">
            <v>215630</v>
          </cell>
          <cell r="G42" t="str">
            <v>SALDO A FAVOR DEL PRESTADOR</v>
          </cell>
          <cell r="L42">
            <v>0</v>
          </cell>
          <cell r="Q42">
            <v>0</v>
          </cell>
          <cell r="S42">
            <v>0</v>
          </cell>
        </row>
        <row r="43">
          <cell r="A43" t="str">
            <v>ESEC1959</v>
          </cell>
          <cell r="B43">
            <v>1959</v>
          </cell>
          <cell r="C43">
            <v>44286</v>
          </cell>
          <cell r="D43">
            <v>44299</v>
          </cell>
          <cell r="F43">
            <v>189409</v>
          </cell>
          <cell r="G43" t="str">
            <v>SALDO A FAVOR DEL PRESTADOR</v>
          </cell>
          <cell r="L43">
            <v>0</v>
          </cell>
          <cell r="Q43">
            <v>0</v>
          </cell>
          <cell r="S43">
            <v>0</v>
          </cell>
        </row>
        <row r="44">
          <cell r="A44" t="str">
            <v>ESEC1960</v>
          </cell>
          <cell r="B44">
            <v>1960</v>
          </cell>
          <cell r="C44">
            <v>44286</v>
          </cell>
          <cell r="D44">
            <v>44299</v>
          </cell>
          <cell r="F44">
            <v>181668</v>
          </cell>
          <cell r="G44" t="str">
            <v>SALDO A FAVOR DEL PRESTADOR</v>
          </cell>
          <cell r="L44">
            <v>0</v>
          </cell>
          <cell r="Q44">
            <v>0</v>
          </cell>
          <cell r="S44">
            <v>0</v>
          </cell>
        </row>
        <row r="45">
          <cell r="A45" t="str">
            <v>ESEC1961</v>
          </cell>
          <cell r="B45">
            <v>1961</v>
          </cell>
          <cell r="C45">
            <v>44286</v>
          </cell>
          <cell r="D45">
            <v>44299</v>
          </cell>
          <cell r="F45">
            <v>178720</v>
          </cell>
          <cell r="G45" t="str">
            <v>SALDO A FAVOR DEL PRESTADOR</v>
          </cell>
          <cell r="L45">
            <v>0</v>
          </cell>
          <cell r="Q45">
            <v>0</v>
          </cell>
          <cell r="S45">
            <v>0</v>
          </cell>
        </row>
        <row r="46">
          <cell r="A46" t="str">
            <v>ESEC1962</v>
          </cell>
          <cell r="B46">
            <v>1962</v>
          </cell>
          <cell r="C46">
            <v>44286</v>
          </cell>
          <cell r="D46">
            <v>44299</v>
          </cell>
          <cell r="F46">
            <v>183096</v>
          </cell>
          <cell r="G46" t="str">
            <v>SALDO A FAVOR DEL PRESTADOR</v>
          </cell>
          <cell r="L46">
            <v>0</v>
          </cell>
          <cell r="Q46">
            <v>0</v>
          </cell>
          <cell r="S46">
            <v>0</v>
          </cell>
        </row>
        <row r="47">
          <cell r="A47" t="str">
            <v>ESEC1963</v>
          </cell>
          <cell r="B47">
            <v>1963</v>
          </cell>
          <cell r="C47">
            <v>44286</v>
          </cell>
          <cell r="D47">
            <v>44299</v>
          </cell>
          <cell r="F47">
            <v>59700</v>
          </cell>
          <cell r="G47" t="str">
            <v>SALDO A FAVOR DEL PRESTADOR</v>
          </cell>
          <cell r="L47">
            <v>0</v>
          </cell>
          <cell r="Q47">
            <v>0</v>
          </cell>
          <cell r="S47">
            <v>0</v>
          </cell>
        </row>
        <row r="48">
          <cell r="A48" t="str">
            <v>ESEC1964</v>
          </cell>
          <cell r="B48">
            <v>1964</v>
          </cell>
          <cell r="C48">
            <v>44286</v>
          </cell>
          <cell r="D48">
            <v>44299</v>
          </cell>
          <cell r="F48">
            <v>144117</v>
          </cell>
          <cell r="G48" t="str">
            <v>SALDO A FAVOR DEL PRESTADOR</v>
          </cell>
          <cell r="L48">
            <v>0</v>
          </cell>
          <cell r="Q48">
            <v>0</v>
          </cell>
          <cell r="S48">
            <v>0</v>
          </cell>
        </row>
        <row r="49">
          <cell r="A49" t="str">
            <v>ESEC1965</v>
          </cell>
          <cell r="B49">
            <v>1965</v>
          </cell>
          <cell r="C49">
            <v>44286</v>
          </cell>
          <cell r="D49">
            <v>44299</v>
          </cell>
          <cell r="F49">
            <v>230271</v>
          </cell>
          <cell r="G49" t="str">
            <v>SALDO A FAVOR DEL PRESTADOR</v>
          </cell>
          <cell r="L49">
            <v>0</v>
          </cell>
          <cell r="Q49">
            <v>0</v>
          </cell>
          <cell r="S49">
            <v>0</v>
          </cell>
        </row>
        <row r="50">
          <cell r="A50" t="str">
            <v>ESEC1966</v>
          </cell>
          <cell r="B50">
            <v>1966</v>
          </cell>
          <cell r="C50">
            <v>44286</v>
          </cell>
          <cell r="D50">
            <v>44299</v>
          </cell>
          <cell r="F50">
            <v>154669</v>
          </cell>
          <cell r="G50" t="str">
            <v>SALDO A FAVOR DEL PRESTADOR</v>
          </cell>
          <cell r="L50">
            <v>0</v>
          </cell>
          <cell r="Q50">
            <v>0</v>
          </cell>
          <cell r="S50">
            <v>0</v>
          </cell>
        </row>
        <row r="51">
          <cell r="A51" t="str">
            <v>ESEC1967</v>
          </cell>
          <cell r="B51">
            <v>1967</v>
          </cell>
          <cell r="C51">
            <v>44286</v>
          </cell>
          <cell r="D51">
            <v>44299</v>
          </cell>
          <cell r="F51">
            <v>126400</v>
          </cell>
          <cell r="G51" t="str">
            <v>SALDO A FAVOR DEL PRESTADOR</v>
          </cell>
          <cell r="L51">
            <v>0</v>
          </cell>
          <cell r="Q51">
            <v>0</v>
          </cell>
          <cell r="S51">
            <v>0</v>
          </cell>
        </row>
        <row r="52">
          <cell r="A52" t="str">
            <v>ESEC1968</v>
          </cell>
          <cell r="B52">
            <v>1968</v>
          </cell>
          <cell r="C52">
            <v>44286</v>
          </cell>
          <cell r="D52">
            <v>44299</v>
          </cell>
          <cell r="F52">
            <v>206428</v>
          </cell>
          <cell r="G52" t="str">
            <v>SALDO A FAVOR DEL PRESTADOR</v>
          </cell>
          <cell r="L52">
            <v>0</v>
          </cell>
          <cell r="Q52">
            <v>0</v>
          </cell>
          <cell r="S52">
            <v>0</v>
          </cell>
        </row>
        <row r="53">
          <cell r="A53" t="str">
            <v>ESEC1969</v>
          </cell>
          <cell r="B53">
            <v>1969</v>
          </cell>
          <cell r="C53">
            <v>44286</v>
          </cell>
          <cell r="D53">
            <v>44299</v>
          </cell>
          <cell r="F53">
            <v>145045</v>
          </cell>
          <cell r="G53" t="str">
            <v>SALDO A FAVOR DEL PRESTADOR</v>
          </cell>
          <cell r="L53">
            <v>0</v>
          </cell>
          <cell r="Q53">
            <v>0</v>
          </cell>
          <cell r="S53">
            <v>0</v>
          </cell>
        </row>
        <row r="54">
          <cell r="A54" t="str">
            <v>ESEC1970</v>
          </cell>
          <cell r="B54">
            <v>1970</v>
          </cell>
          <cell r="C54">
            <v>44286</v>
          </cell>
          <cell r="D54">
            <v>44299</v>
          </cell>
          <cell r="F54">
            <v>59700</v>
          </cell>
          <cell r="G54" t="str">
            <v>SALDO A FAVOR DEL PRESTADOR</v>
          </cell>
          <cell r="L54">
            <v>0</v>
          </cell>
          <cell r="Q54">
            <v>0</v>
          </cell>
          <cell r="S54">
            <v>0</v>
          </cell>
        </row>
        <row r="55">
          <cell r="A55" t="str">
            <v>ESEC1971</v>
          </cell>
          <cell r="B55">
            <v>1971</v>
          </cell>
          <cell r="C55">
            <v>44286</v>
          </cell>
          <cell r="D55">
            <v>44299</v>
          </cell>
          <cell r="F55">
            <v>126400</v>
          </cell>
          <cell r="G55" t="str">
            <v>SALDO A FAVOR DEL PRESTADOR</v>
          </cell>
          <cell r="L55">
            <v>0</v>
          </cell>
          <cell r="Q55">
            <v>0</v>
          </cell>
          <cell r="S55">
            <v>0</v>
          </cell>
        </row>
        <row r="56">
          <cell r="A56" t="str">
            <v>ESEC1972</v>
          </cell>
          <cell r="B56">
            <v>1972</v>
          </cell>
          <cell r="C56">
            <v>44286</v>
          </cell>
          <cell r="D56">
            <v>44299</v>
          </cell>
          <cell r="F56">
            <v>145483</v>
          </cell>
          <cell r="G56" t="str">
            <v>SALDO A FAVOR DEL PRESTADOR</v>
          </cell>
          <cell r="L56">
            <v>0</v>
          </cell>
          <cell r="Q56">
            <v>0</v>
          </cell>
          <cell r="S56">
            <v>0</v>
          </cell>
        </row>
        <row r="57">
          <cell r="A57" t="str">
            <v>ESEC1973</v>
          </cell>
          <cell r="B57">
            <v>1973</v>
          </cell>
          <cell r="C57">
            <v>44286</v>
          </cell>
          <cell r="D57">
            <v>44299</v>
          </cell>
          <cell r="F57">
            <v>137526</v>
          </cell>
          <cell r="G57" t="str">
            <v>SALDO A FAVOR DEL PRESTADOR</v>
          </cell>
          <cell r="L57">
            <v>0</v>
          </cell>
          <cell r="Q57">
            <v>0</v>
          </cell>
          <cell r="S57">
            <v>0</v>
          </cell>
        </row>
        <row r="58">
          <cell r="A58" t="str">
            <v>ESEC1974</v>
          </cell>
          <cell r="B58">
            <v>1974</v>
          </cell>
          <cell r="C58">
            <v>44286</v>
          </cell>
          <cell r="D58">
            <v>44299</v>
          </cell>
          <cell r="F58">
            <v>178064</v>
          </cell>
          <cell r="G58" t="str">
            <v>SALDO A FAVOR DEL PRESTADOR</v>
          </cell>
          <cell r="L58">
            <v>0</v>
          </cell>
          <cell r="Q58">
            <v>0</v>
          </cell>
          <cell r="S58">
            <v>0</v>
          </cell>
        </row>
        <row r="59">
          <cell r="A59" t="str">
            <v>ESEC1975</v>
          </cell>
          <cell r="B59">
            <v>1975</v>
          </cell>
          <cell r="C59">
            <v>44286</v>
          </cell>
          <cell r="D59">
            <v>44299</v>
          </cell>
          <cell r="F59">
            <v>126400</v>
          </cell>
          <cell r="G59" t="str">
            <v>SALDO A FAVOR DEL PRESTADOR</v>
          </cell>
          <cell r="L59">
            <v>0</v>
          </cell>
          <cell r="Q59">
            <v>0</v>
          </cell>
          <cell r="S59">
            <v>0</v>
          </cell>
        </row>
        <row r="60">
          <cell r="A60" t="str">
            <v>ESEC1976</v>
          </cell>
          <cell r="B60">
            <v>1976</v>
          </cell>
          <cell r="C60">
            <v>44286</v>
          </cell>
          <cell r="D60">
            <v>44299</v>
          </cell>
          <cell r="F60">
            <v>59700</v>
          </cell>
          <cell r="G60" t="str">
            <v>SALDO A FAVOR DEL PRESTADOR</v>
          </cell>
          <cell r="L60">
            <v>0</v>
          </cell>
          <cell r="Q60">
            <v>0</v>
          </cell>
          <cell r="S60">
            <v>0</v>
          </cell>
        </row>
        <row r="61">
          <cell r="A61" t="str">
            <v>000222098</v>
          </cell>
          <cell r="B61">
            <v>222098</v>
          </cell>
          <cell r="C61">
            <v>43281</v>
          </cell>
          <cell r="D61">
            <v>43291</v>
          </cell>
          <cell r="F61">
            <v>42700</v>
          </cell>
          <cell r="G61" t="str">
            <v>GLOSA POR CONCILIAR</v>
          </cell>
          <cell r="L61">
            <v>42700</v>
          </cell>
          <cell r="Q61">
            <v>0</v>
          </cell>
          <cell r="S61">
            <v>0</v>
          </cell>
        </row>
        <row r="62">
          <cell r="A62" t="str">
            <v>000222099</v>
          </cell>
          <cell r="B62">
            <v>222099</v>
          </cell>
          <cell r="C62">
            <v>43281</v>
          </cell>
          <cell r="D62">
            <v>43291</v>
          </cell>
          <cell r="F62">
            <v>42700</v>
          </cell>
          <cell r="G62" t="str">
            <v>GLOSA POR CONCILIAR</v>
          </cell>
          <cell r="L62">
            <v>42700</v>
          </cell>
          <cell r="Q62">
            <v>0</v>
          </cell>
          <cell r="S62">
            <v>0</v>
          </cell>
        </row>
        <row r="63">
          <cell r="A63" t="str">
            <v>000222107</v>
          </cell>
          <cell r="B63">
            <v>222107</v>
          </cell>
          <cell r="C63">
            <v>43281</v>
          </cell>
          <cell r="D63">
            <v>43291</v>
          </cell>
          <cell r="F63">
            <v>58900</v>
          </cell>
          <cell r="G63" t="str">
            <v>GLOSA POR CONCILIAR</v>
          </cell>
          <cell r="L63">
            <v>58900</v>
          </cell>
          <cell r="Q63">
            <v>0</v>
          </cell>
          <cell r="S63">
            <v>0</v>
          </cell>
        </row>
        <row r="64">
          <cell r="A64" t="str">
            <v>000222123</v>
          </cell>
          <cell r="B64">
            <v>222123</v>
          </cell>
          <cell r="C64">
            <v>43281</v>
          </cell>
          <cell r="D64">
            <v>43291</v>
          </cell>
          <cell r="F64">
            <v>58900</v>
          </cell>
          <cell r="G64" t="str">
            <v>GLOSA POR CONCILIAR</v>
          </cell>
          <cell r="L64">
            <v>58900</v>
          </cell>
          <cell r="Q64">
            <v>0</v>
          </cell>
          <cell r="S64">
            <v>0</v>
          </cell>
        </row>
        <row r="65">
          <cell r="A65" t="str">
            <v>000222915</v>
          </cell>
          <cell r="B65">
            <v>222915</v>
          </cell>
          <cell r="C65">
            <v>43312</v>
          </cell>
          <cell r="D65">
            <v>43315</v>
          </cell>
          <cell r="F65">
            <v>58900</v>
          </cell>
          <cell r="G65" t="str">
            <v>GLOSA POR CONCILIAR</v>
          </cell>
          <cell r="L65">
            <v>58900</v>
          </cell>
          <cell r="Q65">
            <v>0</v>
          </cell>
          <cell r="S65">
            <v>0</v>
          </cell>
        </row>
        <row r="66">
          <cell r="A66" t="str">
            <v>000222916</v>
          </cell>
          <cell r="B66">
            <v>222916</v>
          </cell>
          <cell r="C66">
            <v>43312</v>
          </cell>
          <cell r="D66">
            <v>43315</v>
          </cell>
          <cell r="F66">
            <v>58900</v>
          </cell>
          <cell r="G66" t="str">
            <v>GLOSA POR CONCILIAR</v>
          </cell>
          <cell r="L66">
            <v>58900</v>
          </cell>
          <cell r="Q66">
            <v>0</v>
          </cell>
          <cell r="S66">
            <v>0</v>
          </cell>
        </row>
        <row r="67">
          <cell r="A67" t="str">
            <v>000222918</v>
          </cell>
          <cell r="B67">
            <v>222918</v>
          </cell>
          <cell r="C67">
            <v>43312</v>
          </cell>
          <cell r="D67">
            <v>43315</v>
          </cell>
          <cell r="F67">
            <v>42700</v>
          </cell>
          <cell r="G67" t="str">
            <v>GLOSA POR CONCILIAR</v>
          </cell>
          <cell r="L67">
            <v>42700</v>
          </cell>
          <cell r="Q67">
            <v>0</v>
          </cell>
          <cell r="S67">
            <v>0</v>
          </cell>
        </row>
        <row r="68">
          <cell r="A68" t="str">
            <v>000222922</v>
          </cell>
          <cell r="B68">
            <v>222922</v>
          </cell>
          <cell r="C68">
            <v>43312</v>
          </cell>
          <cell r="D68">
            <v>43315</v>
          </cell>
          <cell r="F68">
            <v>58900</v>
          </cell>
          <cell r="G68" t="str">
            <v>GLOSA POR CONCILIAR</v>
          </cell>
          <cell r="L68">
            <v>58900</v>
          </cell>
          <cell r="Q68">
            <v>0</v>
          </cell>
          <cell r="S68">
            <v>0</v>
          </cell>
        </row>
        <row r="69">
          <cell r="A69" t="str">
            <v>000222935</v>
          </cell>
          <cell r="B69">
            <v>222935</v>
          </cell>
          <cell r="C69">
            <v>43312</v>
          </cell>
          <cell r="D69">
            <v>43315</v>
          </cell>
          <cell r="F69">
            <v>51300</v>
          </cell>
          <cell r="G69" t="str">
            <v>GLOSA POR CONCILIAR</v>
          </cell>
          <cell r="L69">
            <v>51300</v>
          </cell>
          <cell r="Q69">
            <v>0</v>
          </cell>
          <cell r="S69">
            <v>0</v>
          </cell>
        </row>
        <row r="70">
          <cell r="A70" t="str">
            <v>CST1945</v>
          </cell>
          <cell r="B70">
            <v>1945</v>
          </cell>
          <cell r="C70">
            <v>44074</v>
          </cell>
          <cell r="D70">
            <v>44092</v>
          </cell>
          <cell r="F70">
            <v>661500</v>
          </cell>
          <cell r="G70" t="str">
            <v>CANCELADO</v>
          </cell>
          <cell r="L70">
            <v>0</v>
          </cell>
          <cell r="Q70">
            <v>0</v>
          </cell>
          <cell r="S70">
            <v>661500</v>
          </cell>
        </row>
        <row r="71">
          <cell r="A71" t="str">
            <v>CST1946</v>
          </cell>
          <cell r="B71">
            <v>1946</v>
          </cell>
          <cell r="C71">
            <v>44074</v>
          </cell>
          <cell r="D71">
            <v>44092</v>
          </cell>
          <cell r="F71">
            <v>661500</v>
          </cell>
          <cell r="G71" t="str">
            <v>CANCELADO</v>
          </cell>
          <cell r="L71">
            <v>0</v>
          </cell>
          <cell r="Q71">
            <v>0</v>
          </cell>
          <cell r="S71">
            <v>661500</v>
          </cell>
        </row>
        <row r="72">
          <cell r="A72" t="str">
            <v>CST11201</v>
          </cell>
          <cell r="B72">
            <v>11201</v>
          </cell>
          <cell r="C72">
            <v>44104</v>
          </cell>
          <cell r="D72">
            <v>44120</v>
          </cell>
          <cell r="F72">
            <v>0.10000000000582077</v>
          </cell>
          <cell r="G72" t="str">
            <v>CANCELADO</v>
          </cell>
          <cell r="L72">
            <v>0</v>
          </cell>
          <cell r="Q72">
            <v>0</v>
          </cell>
          <cell r="S72">
            <v>0.10000000000582077</v>
          </cell>
        </row>
        <row r="73">
          <cell r="A73" t="str">
            <v>CST11917</v>
          </cell>
          <cell r="B73">
            <v>11917</v>
          </cell>
          <cell r="C73">
            <v>44165</v>
          </cell>
          <cell r="D73">
            <v>44172</v>
          </cell>
          <cell r="F73">
            <v>0.27999999999883585</v>
          </cell>
          <cell r="G73" t="str">
            <v>CANCELADO</v>
          </cell>
          <cell r="L73">
            <v>0</v>
          </cell>
          <cell r="Q73">
            <v>0</v>
          </cell>
          <cell r="S73">
            <v>0.27999999999883585</v>
          </cell>
        </row>
      </sheetData>
      <sheetData sheetId="2"/>
      <sheetData sheetId="3">
        <row r="6">
          <cell r="H6" t="str">
            <v>ESE CAMU SANTA TERESITA</v>
          </cell>
        </row>
        <row r="9">
          <cell r="C9" t="str">
            <v>LUISA MATUTE ROMERO</v>
          </cell>
          <cell r="H9" t="str">
            <v>LUIS MIGUEL SOTTER PESTANA</v>
          </cell>
        </row>
        <row r="16">
          <cell r="F16">
            <v>44286</v>
          </cell>
        </row>
        <row r="19984">
          <cell r="F19984">
            <v>44312</v>
          </cell>
        </row>
      </sheetData>
      <sheetData sheetId="4"/>
      <sheetData sheetId="5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7E083260-007D-4C7F-A94A-C3BA273A999E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7E083260-007D-4C7F-A94A-C3BA273A999E}" id="{B3A7E12C-FC46-4636-BE4F-4A42CC256DA2}">
    <text>SUAMTORIA DE GIRO DIRECTO Y ESFUERZO PROPIO</text>
  </threadedComment>
  <threadedComment ref="K8" dT="2020-08-04T16:00:44.11" personId="{7E083260-007D-4C7F-A94A-C3BA273A999E}" id="{01E6500E-249B-4D30-ABE2-5EA6BE6FDC0D}">
    <text>SUMATORIA DE PAGOS (DESCUENTOS ,TESORERIA,EMBARGOS)</text>
  </threadedComment>
  <threadedComment ref="R8" dT="2020-08-04T15:59:07.94" personId="{7E083260-007D-4C7F-A94A-C3BA273A999E}" id="{DA3B51FE-617A-4980-A416-DC077B1C9CCC}">
    <text>SUMATORIA DE VALORES (PRESCRITAS SALDO DE FACTURAS DE CONTRATO LIQUIDADOS Y OTROS CONCEPTOS (N/A NO RADICADAS)</text>
  </threadedComment>
  <threadedComment ref="X8" dT="2020-08-04T15:55:33.73" personId="{7E083260-007D-4C7F-A94A-C3BA273A999E}" id="{1003E341-8A33-44C7-B714-FFAB18AE935A}">
    <text>SUMATORIA DE LOS VALORES DE GLOSAS LEGALIZADAS Y GLOSAS POR CONCILIAR</text>
  </threadedComment>
  <threadedComment ref="AC8" dT="2020-08-04T15:56:24.52" personId="{7E083260-007D-4C7F-A94A-C3BA273A999E}" id="{387EA718-8389-4056-A041-46A838C2C140}">
    <text>VALRO INDIVIDUAL DE LA GLOSAS LEGALIZADA</text>
  </threadedComment>
  <threadedComment ref="AE8" dT="2020-08-04T15:56:04.49" personId="{7E083260-007D-4C7F-A94A-C3BA273A999E}" id="{55996018-7B96-4741-AF89-0EEFAD0F2DC0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DD9BD7-EAEB-4C53-A686-FF7F351BBD15}">
  <dimension ref="A1:AK88"/>
  <sheetViews>
    <sheetView tabSelected="1" topLeftCell="S64" zoomScale="70" zoomScaleNormal="70" workbookViewId="0">
      <selection activeCell="A79" sqref="A79"/>
    </sheetView>
  </sheetViews>
  <sheetFormatPr baseColWidth="10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1.710937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14.7109375" style="3" customWidth="1"/>
    <col min="12" max="12" width="13.85546875" style="3" bestFit="1" customWidth="1"/>
    <col min="13" max="13" width="15.28515625" style="3" bestFit="1" customWidth="1"/>
    <col min="14" max="14" width="17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tr">
        <f>+[1]ACTA!H6</f>
        <v>ESE CAMU SANTA TERESITA</v>
      </c>
    </row>
    <row r="4" spans="1:37" x14ac:dyDescent="0.25">
      <c r="A4" s="1" t="s">
        <v>4</v>
      </c>
      <c r="E4" s="4">
        <f>+[1]ACTA!F16</f>
        <v>44286</v>
      </c>
    </row>
    <row r="5" spans="1:37" x14ac:dyDescent="0.25">
      <c r="A5" s="1" t="s">
        <v>5</v>
      </c>
      <c r="E5" s="4">
        <f ca="1">+[1]ACTA!F19984</f>
        <v>44312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 t="str">
        <f>+[1]DEPURADO!A3</f>
        <v>ESEC1241</v>
      </c>
      <c r="D9" s="23">
        <f>+[1]DEPURADO!B3</f>
        <v>1241</v>
      </c>
      <c r="E9" s="25">
        <f>+[1]DEPURADO!C3</f>
        <v>44227</v>
      </c>
      <c r="F9" s="26">
        <f>+IF([1]DEPURADO!D3&gt;1,[1]DEPURADO!D3," ")</f>
        <v>44239</v>
      </c>
      <c r="G9" s="27">
        <f>[1]DEPURADO!F3</f>
        <v>54402</v>
      </c>
      <c r="H9" s="28">
        <v>0</v>
      </c>
      <c r="I9" s="28">
        <f>+[1]DEPURADO!N3+[1]DEPURADO!O3</f>
        <v>0</v>
      </c>
      <c r="J9" s="28">
        <f>+[1]DEPURADO!S3</f>
        <v>0</v>
      </c>
      <c r="K9" s="29">
        <f>+[1]DEPURADO!Q3+[1]DEPURADO!R3</f>
        <v>54402</v>
      </c>
      <c r="L9" s="28">
        <v>0</v>
      </c>
      <c r="M9" s="28">
        <v>0</v>
      </c>
      <c r="N9" s="28">
        <f>+SUM(J9:M9)</f>
        <v>54402</v>
      </c>
      <c r="O9" s="28">
        <f>+G9-I9-N9</f>
        <v>0</v>
      </c>
      <c r="P9" s="24">
        <f>IF([1]DEPURADO!I3&gt;1,0,[1]DEPURADO!B3)</f>
        <v>1241</v>
      </c>
      <c r="Q9" s="30">
        <f>+IF(P9&gt;0,G9,0)</f>
        <v>54402</v>
      </c>
      <c r="R9" s="31">
        <f>IF(P9=0,G9,0)</f>
        <v>0</v>
      </c>
      <c r="S9" s="31">
        <f>+[1]DEPURADO!K3</f>
        <v>0</v>
      </c>
      <c r="T9" s="23" t="s">
        <v>45</v>
      </c>
      <c r="U9" s="31">
        <f>+[1]DEPURADO!J3</f>
        <v>0</v>
      </c>
      <c r="V9" s="30"/>
      <c r="W9" s="23" t="s">
        <v>45</v>
      </c>
      <c r="X9" s="31">
        <f>+[1]DEPURADO!L3+[1]DEPURADO!M3</f>
        <v>0</v>
      </c>
      <c r="Y9" s="23" t="s">
        <v>45</v>
      </c>
      <c r="Z9" s="31">
        <f>+X9-AE9+IF(X9-AE9&lt;-1,-X9+AE9,0)</f>
        <v>0</v>
      </c>
      <c r="AA9" s="31"/>
      <c r="AB9" s="31">
        <v>0</v>
      </c>
      <c r="AC9" s="31">
        <v>0</v>
      </c>
      <c r="AD9" s="30"/>
      <c r="AE9" s="30">
        <f>+[1]DEPURADO!L3</f>
        <v>0</v>
      </c>
      <c r="AF9" s="30">
        <v>0</v>
      </c>
      <c r="AG9" s="30">
        <f>+G9-I9-N9-R9-Z9-AC9-AE9-S9-U9</f>
        <v>0</v>
      </c>
      <c r="AH9" s="30">
        <v>0</v>
      </c>
      <c r="AI9" s="30" t="str">
        <f>+[1]DEPURADO!G3</f>
        <v>CANCELADO</v>
      </c>
      <c r="AJ9" s="32"/>
      <c r="AK9" s="33"/>
    </row>
    <row r="10" spans="1:37" s="34" customFormat="1" x14ac:dyDescent="0.25">
      <c r="A10" s="23">
        <v>2</v>
      </c>
      <c r="B10" s="24" t="s">
        <v>44</v>
      </c>
      <c r="C10" s="23" t="str">
        <f>+[1]DEPURADO!A4</f>
        <v>ESEC1950</v>
      </c>
      <c r="D10" s="23">
        <f>+[1]DEPURADO!B4</f>
        <v>1950</v>
      </c>
      <c r="E10" s="25">
        <f>+[1]DEPURADO!C4</f>
        <v>44286</v>
      </c>
      <c r="F10" s="26">
        <f>+IF([1]DEPURADO!D4&gt;1,[1]DEPURADO!D4," ")</f>
        <v>44299</v>
      </c>
      <c r="G10" s="27">
        <f>[1]DEPURADO!F4</f>
        <v>59700</v>
      </c>
      <c r="H10" s="28">
        <v>0</v>
      </c>
      <c r="I10" s="28">
        <f>+[1]DEPURADO!N4+[1]DEPURADO!O4</f>
        <v>0</v>
      </c>
      <c r="J10" s="28">
        <f>+[1]DEPURADO!S4</f>
        <v>0</v>
      </c>
      <c r="K10" s="29">
        <f>+[1]DEPURADO!Q4+[1]DEPURADO!R4</f>
        <v>0</v>
      </c>
      <c r="L10" s="28">
        <v>0</v>
      </c>
      <c r="M10" s="28">
        <v>0</v>
      </c>
      <c r="N10" s="28">
        <f>+SUM(J10:M10)</f>
        <v>0</v>
      </c>
      <c r="O10" s="28">
        <f>+G10-I10-N10</f>
        <v>59700</v>
      </c>
      <c r="P10" s="24">
        <f>IF([1]DEPURADO!I4&gt;1,0,[1]DEPURADO!B4)</f>
        <v>1950</v>
      </c>
      <c r="Q10" s="30">
        <f>+IF(P10&gt;0,G10,0)</f>
        <v>59700</v>
      </c>
      <c r="R10" s="31">
        <f>IF(P10=0,G10,0)</f>
        <v>0</v>
      </c>
      <c r="S10" s="31">
        <f>+[1]DEPURADO!K4</f>
        <v>0</v>
      </c>
      <c r="T10" s="23" t="s">
        <v>45</v>
      </c>
      <c r="U10" s="31">
        <f>+[1]DEPURADO!J4</f>
        <v>0</v>
      </c>
      <c r="V10" s="30"/>
      <c r="W10" s="23" t="s">
        <v>45</v>
      </c>
      <c r="X10" s="31">
        <f>+[1]DEPURADO!L4+[1]DEPURADO!M4</f>
        <v>0</v>
      </c>
      <c r="Y10" s="23" t="s">
        <v>45</v>
      </c>
      <c r="Z10" s="31">
        <f>+X10-AE10+IF(X10-AE10&lt;-1,-X10+AE10,0)</f>
        <v>0</v>
      </c>
      <c r="AA10" s="31"/>
      <c r="AB10" s="31">
        <v>0</v>
      </c>
      <c r="AC10" s="31">
        <v>0</v>
      </c>
      <c r="AD10" s="30"/>
      <c r="AE10" s="30">
        <f>+[1]DEPURADO!L4</f>
        <v>0</v>
      </c>
      <c r="AF10" s="30">
        <v>0</v>
      </c>
      <c r="AG10" s="30">
        <f>+G10-I10-N10-R10-Z10-AC10-AE10-S10-U10</f>
        <v>59700</v>
      </c>
      <c r="AH10" s="30">
        <v>0</v>
      </c>
      <c r="AI10" s="30" t="str">
        <f>+[1]DEPURADO!G4</f>
        <v>SALDO A FAVOR DEL PRESTADOR</v>
      </c>
      <c r="AJ10" s="32"/>
      <c r="AK10" s="33"/>
    </row>
    <row r="11" spans="1:37" s="34" customFormat="1" x14ac:dyDescent="0.25">
      <c r="A11" s="23">
        <v>3</v>
      </c>
      <c r="B11" s="24" t="s">
        <v>44</v>
      </c>
      <c r="C11" s="23" t="str">
        <f>+[1]DEPURADO!A5</f>
        <v>ESEC1379</v>
      </c>
      <c r="D11" s="23">
        <f>+[1]DEPURADO!B5</f>
        <v>1379</v>
      </c>
      <c r="E11" s="25">
        <f>+[1]DEPURADO!C5</f>
        <v>44255</v>
      </c>
      <c r="F11" s="26">
        <f>+IF([1]DEPURADO!D5&gt;1,[1]DEPURADO!D5," ")</f>
        <v>44263</v>
      </c>
      <c r="G11" s="27">
        <f>[1]DEPURADO!F5</f>
        <v>172519</v>
      </c>
      <c r="H11" s="28">
        <v>0</v>
      </c>
      <c r="I11" s="28">
        <f>+[1]DEPURADO!N5+[1]DEPURADO!O5</f>
        <v>0</v>
      </c>
      <c r="J11" s="28">
        <f>+[1]DEPURADO!S5</f>
        <v>0</v>
      </c>
      <c r="K11" s="29">
        <f>+[1]DEPURADO!Q5+[1]DEPURADO!R5</f>
        <v>0</v>
      </c>
      <c r="L11" s="28">
        <v>0</v>
      </c>
      <c r="M11" s="28">
        <v>0</v>
      </c>
      <c r="N11" s="28">
        <f>+SUM(J11:M11)</f>
        <v>0</v>
      </c>
      <c r="O11" s="28">
        <f>+G11-I11-N11</f>
        <v>172519</v>
      </c>
      <c r="P11" s="24">
        <f>IF([1]DEPURADO!I5&gt;1,0,[1]DEPURADO!B5)</f>
        <v>1379</v>
      </c>
      <c r="Q11" s="30">
        <f>+IF(P11&gt;0,G11,0)</f>
        <v>172519</v>
      </c>
      <c r="R11" s="31">
        <f>IF(P11=0,G11,0)</f>
        <v>0</v>
      </c>
      <c r="S11" s="31">
        <f>+[1]DEPURADO!K5</f>
        <v>0</v>
      </c>
      <c r="T11" s="23" t="s">
        <v>45</v>
      </c>
      <c r="U11" s="31">
        <f>+[1]DEPURADO!J5</f>
        <v>0</v>
      </c>
      <c r="V11" s="30"/>
      <c r="W11" s="23" t="s">
        <v>45</v>
      </c>
      <c r="X11" s="31">
        <f>+[1]DEPURADO!L5+[1]DEPURADO!M5</f>
        <v>0</v>
      </c>
      <c r="Y11" s="23" t="s">
        <v>45</v>
      </c>
      <c r="Z11" s="31">
        <f>+X11-AE11+IF(X11-AE11&lt;-1,-X11+AE11,0)</f>
        <v>0</v>
      </c>
      <c r="AA11" s="31"/>
      <c r="AB11" s="31">
        <v>0</v>
      </c>
      <c r="AC11" s="31">
        <v>0</v>
      </c>
      <c r="AD11" s="30"/>
      <c r="AE11" s="30">
        <f>+[1]DEPURADO!L5</f>
        <v>0</v>
      </c>
      <c r="AF11" s="30">
        <v>0</v>
      </c>
      <c r="AG11" s="30">
        <f>+G11-I11-N11-R11-Z11-AC11-AE11-S11-U11</f>
        <v>172519</v>
      </c>
      <c r="AH11" s="30">
        <v>0</v>
      </c>
      <c r="AI11" s="30" t="str">
        <f>+[1]DEPURADO!G5</f>
        <v>SALDO A FAVOR DEL PRESTADOR</v>
      </c>
      <c r="AJ11" s="32"/>
      <c r="AK11" s="33"/>
    </row>
    <row r="12" spans="1:37" s="34" customFormat="1" x14ac:dyDescent="0.25">
      <c r="A12" s="23">
        <v>4</v>
      </c>
      <c r="B12" s="24" t="s">
        <v>44</v>
      </c>
      <c r="C12" s="23" t="str">
        <f>+[1]DEPURADO!A6</f>
        <v>ESEC1380</v>
      </c>
      <c r="D12" s="23">
        <f>+[1]DEPURADO!B6</f>
        <v>1380</v>
      </c>
      <c r="E12" s="25">
        <f>+[1]DEPURADO!C6</f>
        <v>44255</v>
      </c>
      <c r="F12" s="26">
        <f>+IF([1]DEPURADO!D6&gt;1,[1]DEPURADO!D6," ")</f>
        <v>44263</v>
      </c>
      <c r="G12" s="27">
        <f>[1]DEPURADO!F6</f>
        <v>193246</v>
      </c>
      <c r="H12" s="28">
        <v>0</v>
      </c>
      <c r="I12" s="28">
        <f>+[1]DEPURADO!N6+[1]DEPURADO!O6</f>
        <v>0</v>
      </c>
      <c r="J12" s="28">
        <f>+[1]DEPURADO!S6</f>
        <v>0</v>
      </c>
      <c r="K12" s="29">
        <f>+[1]DEPURADO!Q6+[1]DEPURADO!R6</f>
        <v>0</v>
      </c>
      <c r="L12" s="28">
        <v>0</v>
      </c>
      <c r="M12" s="28">
        <v>0</v>
      </c>
      <c r="N12" s="28">
        <f>+SUM(J12:M12)</f>
        <v>0</v>
      </c>
      <c r="O12" s="28">
        <f>+G12-I12-N12</f>
        <v>193246</v>
      </c>
      <c r="P12" s="24">
        <f>IF([1]DEPURADO!I6&gt;1,0,[1]DEPURADO!B6)</f>
        <v>1380</v>
      </c>
      <c r="Q12" s="30">
        <f>+IF(P12&gt;0,G12,0)</f>
        <v>193246</v>
      </c>
      <c r="R12" s="31">
        <f>IF(P12=0,G12,0)</f>
        <v>0</v>
      </c>
      <c r="S12" s="31">
        <f>+[1]DEPURADO!K6</f>
        <v>0</v>
      </c>
      <c r="T12" s="23" t="s">
        <v>45</v>
      </c>
      <c r="U12" s="31">
        <f>+[1]DEPURADO!J6</f>
        <v>0</v>
      </c>
      <c r="V12" s="30"/>
      <c r="W12" s="23" t="s">
        <v>45</v>
      </c>
      <c r="X12" s="31">
        <f>+[1]DEPURADO!L6+[1]DEPURADO!M6</f>
        <v>0</v>
      </c>
      <c r="Y12" s="23" t="s">
        <v>45</v>
      </c>
      <c r="Z12" s="31">
        <f>+X12-AE12+IF(X12-AE12&lt;-1,-X12+AE12,0)</f>
        <v>0</v>
      </c>
      <c r="AA12" s="31"/>
      <c r="AB12" s="31">
        <v>0</v>
      </c>
      <c r="AC12" s="31">
        <v>0</v>
      </c>
      <c r="AD12" s="30"/>
      <c r="AE12" s="30">
        <f>+[1]DEPURADO!L6</f>
        <v>0</v>
      </c>
      <c r="AF12" s="30">
        <v>0</v>
      </c>
      <c r="AG12" s="30">
        <f>+G12-I12-N12-R12-Z12-AC12-AE12-S12-U12</f>
        <v>193246</v>
      </c>
      <c r="AH12" s="30">
        <v>0</v>
      </c>
      <c r="AI12" s="30" t="str">
        <f>+[1]DEPURADO!G6</f>
        <v>SALDO A FAVOR DEL PRESTADOR</v>
      </c>
      <c r="AJ12" s="32"/>
      <c r="AK12" s="33"/>
    </row>
    <row r="13" spans="1:37" s="34" customFormat="1" x14ac:dyDescent="0.25">
      <c r="A13" s="23">
        <v>5</v>
      </c>
      <c r="B13" s="24" t="s">
        <v>44</v>
      </c>
      <c r="C13" s="23" t="str">
        <f>+[1]DEPURADO!A7</f>
        <v>ESEC1381</v>
      </c>
      <c r="D13" s="23">
        <f>+[1]DEPURADO!B7</f>
        <v>1381</v>
      </c>
      <c r="E13" s="25">
        <f>+[1]DEPURADO!C7</f>
        <v>44255</v>
      </c>
      <c r="F13" s="26">
        <f>+IF([1]DEPURADO!D7&gt;1,[1]DEPURADO!D7," ")</f>
        <v>44263</v>
      </c>
      <c r="G13" s="27">
        <f>[1]DEPURADO!F7</f>
        <v>181465</v>
      </c>
      <c r="H13" s="28">
        <v>0</v>
      </c>
      <c r="I13" s="28">
        <f>+[1]DEPURADO!N7+[1]DEPURADO!O7</f>
        <v>0</v>
      </c>
      <c r="J13" s="28">
        <f>+[1]DEPURADO!S7</f>
        <v>0</v>
      </c>
      <c r="K13" s="29">
        <f>+[1]DEPURADO!Q7+[1]DEPURADO!R7</f>
        <v>0</v>
      </c>
      <c r="L13" s="28">
        <v>0</v>
      </c>
      <c r="M13" s="28">
        <v>0</v>
      </c>
      <c r="N13" s="28">
        <f t="shared" ref="N13:N76" si="0">+SUM(J13:M13)</f>
        <v>0</v>
      </c>
      <c r="O13" s="28">
        <f t="shared" ref="O13:O76" si="1">+G13-I13-N13</f>
        <v>181465</v>
      </c>
      <c r="P13" s="24">
        <f>IF([1]DEPURADO!I7&gt;1,0,[1]DEPURADO!B7)</f>
        <v>1381</v>
      </c>
      <c r="Q13" s="30">
        <f t="shared" ref="Q13:Q76" si="2">+IF(P13&gt;0,G13,0)</f>
        <v>181465</v>
      </c>
      <c r="R13" s="31">
        <f t="shared" ref="R13:R76" si="3">IF(P13=0,G13,0)</f>
        <v>0</v>
      </c>
      <c r="S13" s="31">
        <f>+[1]DEPURADO!K7</f>
        <v>0</v>
      </c>
      <c r="T13" s="23" t="s">
        <v>45</v>
      </c>
      <c r="U13" s="31">
        <f>+[1]DEPURADO!J7</f>
        <v>0</v>
      </c>
      <c r="V13" s="30"/>
      <c r="W13" s="23" t="s">
        <v>45</v>
      </c>
      <c r="X13" s="31">
        <f>+[1]DEPURADO!L7+[1]DEPURADO!M7</f>
        <v>0</v>
      </c>
      <c r="Y13" s="23" t="s">
        <v>45</v>
      </c>
      <c r="Z13" s="31">
        <f t="shared" ref="Z13:Z76" si="4">+X13-AE13+IF(X13-AE13&lt;-1,-X13+AE13,0)</f>
        <v>0</v>
      </c>
      <c r="AA13" s="31"/>
      <c r="AB13" s="31">
        <v>0</v>
      </c>
      <c r="AC13" s="31">
        <v>0</v>
      </c>
      <c r="AD13" s="30"/>
      <c r="AE13" s="30">
        <f>+[1]DEPURADO!L7</f>
        <v>0</v>
      </c>
      <c r="AF13" s="30">
        <v>0</v>
      </c>
      <c r="AG13" s="30">
        <f t="shared" ref="AG13:AG76" si="5">+G13-I13-N13-R13-Z13-AC13-AE13-S13-U13</f>
        <v>181465</v>
      </c>
      <c r="AH13" s="30">
        <v>0</v>
      </c>
      <c r="AI13" s="30" t="str">
        <f>+[1]DEPURADO!G7</f>
        <v>SALDO A FAVOR DEL PRESTADOR</v>
      </c>
      <c r="AJ13" s="32"/>
      <c r="AK13" s="33"/>
    </row>
    <row r="14" spans="1:37" s="34" customFormat="1" x14ac:dyDescent="0.25">
      <c r="A14" s="23">
        <v>6</v>
      </c>
      <c r="B14" s="24" t="s">
        <v>44</v>
      </c>
      <c r="C14" s="23" t="str">
        <f>+[1]DEPURADO!A8</f>
        <v>ESEC1382</v>
      </c>
      <c r="D14" s="23">
        <f>+[1]DEPURADO!B8</f>
        <v>1382</v>
      </c>
      <c r="E14" s="25">
        <f>+[1]DEPURADO!C8</f>
        <v>44255</v>
      </c>
      <c r="F14" s="26">
        <f>+IF([1]DEPURADO!D8&gt;1,[1]DEPURADO!D8," ")</f>
        <v>44263</v>
      </c>
      <c r="G14" s="27">
        <f>[1]DEPURADO!F8</f>
        <v>134613</v>
      </c>
      <c r="H14" s="28">
        <v>0</v>
      </c>
      <c r="I14" s="28">
        <f>+[1]DEPURADO!N8+[1]DEPURADO!O8</f>
        <v>0</v>
      </c>
      <c r="J14" s="28">
        <f>+[1]DEPURADO!S8</f>
        <v>0</v>
      </c>
      <c r="K14" s="29">
        <f>+[1]DEPURADO!Q8+[1]DEPURADO!R8</f>
        <v>0</v>
      </c>
      <c r="L14" s="28">
        <v>0</v>
      </c>
      <c r="M14" s="28">
        <v>0</v>
      </c>
      <c r="N14" s="28">
        <f t="shared" si="0"/>
        <v>0</v>
      </c>
      <c r="O14" s="28">
        <f t="shared" si="1"/>
        <v>134613</v>
      </c>
      <c r="P14" s="24">
        <f>IF([1]DEPURADO!I8&gt;1,0,[1]DEPURADO!B8)</f>
        <v>1382</v>
      </c>
      <c r="Q14" s="30">
        <f t="shared" si="2"/>
        <v>134613</v>
      </c>
      <c r="R14" s="31">
        <f t="shared" si="3"/>
        <v>0</v>
      </c>
      <c r="S14" s="31">
        <f>+[1]DEPURADO!K8</f>
        <v>0</v>
      </c>
      <c r="T14" s="23" t="s">
        <v>45</v>
      </c>
      <c r="U14" s="31">
        <f>+[1]DEPURADO!J8</f>
        <v>0</v>
      </c>
      <c r="V14" s="30"/>
      <c r="W14" s="23" t="s">
        <v>45</v>
      </c>
      <c r="X14" s="31">
        <f>+[1]DEPURADO!L8+[1]DEPURADO!M8</f>
        <v>0</v>
      </c>
      <c r="Y14" s="23" t="s">
        <v>45</v>
      </c>
      <c r="Z14" s="31">
        <f t="shared" si="4"/>
        <v>0</v>
      </c>
      <c r="AA14" s="31"/>
      <c r="AB14" s="31">
        <v>0</v>
      </c>
      <c r="AC14" s="31">
        <v>0</v>
      </c>
      <c r="AD14" s="30"/>
      <c r="AE14" s="30">
        <f>+[1]DEPURADO!L8</f>
        <v>0</v>
      </c>
      <c r="AF14" s="30">
        <v>0</v>
      </c>
      <c r="AG14" s="30">
        <f t="shared" si="5"/>
        <v>134613</v>
      </c>
      <c r="AH14" s="30">
        <v>0</v>
      </c>
      <c r="AI14" s="30" t="str">
        <f>+[1]DEPURADO!G8</f>
        <v>SALDO A FAVOR DEL PRESTADOR</v>
      </c>
      <c r="AJ14" s="32"/>
      <c r="AK14" s="33"/>
    </row>
    <row r="15" spans="1:37" s="34" customFormat="1" x14ac:dyDescent="0.25">
      <c r="A15" s="23">
        <v>7</v>
      </c>
      <c r="B15" s="24" t="s">
        <v>44</v>
      </c>
      <c r="C15" s="23" t="str">
        <f>+[1]DEPURADO!A9</f>
        <v>ESEC1383</v>
      </c>
      <c r="D15" s="23">
        <f>+[1]DEPURADO!B9</f>
        <v>1383</v>
      </c>
      <c r="E15" s="25">
        <f>+[1]DEPURADO!C9</f>
        <v>44255</v>
      </c>
      <c r="F15" s="26">
        <f>+IF([1]DEPURADO!D9&gt;1,[1]DEPURADO!D9," ")</f>
        <v>44263</v>
      </c>
      <c r="G15" s="27">
        <f>[1]DEPURADO!F9</f>
        <v>59700</v>
      </c>
      <c r="H15" s="28">
        <v>0</v>
      </c>
      <c r="I15" s="28">
        <f>+[1]DEPURADO!N9+[1]DEPURADO!O9</f>
        <v>0</v>
      </c>
      <c r="J15" s="28">
        <f>+[1]DEPURADO!S9</f>
        <v>0</v>
      </c>
      <c r="K15" s="29">
        <f>+[1]DEPURADO!Q9+[1]DEPURADO!R9</f>
        <v>0</v>
      </c>
      <c r="L15" s="28">
        <v>0</v>
      </c>
      <c r="M15" s="28">
        <v>0</v>
      </c>
      <c r="N15" s="28">
        <f t="shared" si="0"/>
        <v>0</v>
      </c>
      <c r="O15" s="28">
        <f t="shared" si="1"/>
        <v>59700</v>
      </c>
      <c r="P15" s="24">
        <f>IF([1]DEPURADO!I9&gt;1,0,[1]DEPURADO!B9)</f>
        <v>1383</v>
      </c>
      <c r="Q15" s="30">
        <f t="shared" si="2"/>
        <v>59700</v>
      </c>
      <c r="R15" s="31">
        <f t="shared" si="3"/>
        <v>0</v>
      </c>
      <c r="S15" s="31">
        <f>+[1]DEPURADO!K9</f>
        <v>0</v>
      </c>
      <c r="T15" s="23" t="s">
        <v>45</v>
      </c>
      <c r="U15" s="31">
        <f>+[1]DEPURADO!J9</f>
        <v>0</v>
      </c>
      <c r="V15" s="30"/>
      <c r="W15" s="23" t="s">
        <v>45</v>
      </c>
      <c r="X15" s="31">
        <f>+[1]DEPURADO!L9+[1]DEPURADO!M9</f>
        <v>0</v>
      </c>
      <c r="Y15" s="23" t="s">
        <v>45</v>
      </c>
      <c r="Z15" s="31">
        <f t="shared" si="4"/>
        <v>0</v>
      </c>
      <c r="AA15" s="31"/>
      <c r="AB15" s="31">
        <v>0</v>
      </c>
      <c r="AC15" s="31">
        <v>0</v>
      </c>
      <c r="AD15" s="30"/>
      <c r="AE15" s="30">
        <f>+[1]DEPURADO!L9</f>
        <v>0</v>
      </c>
      <c r="AF15" s="30">
        <v>0</v>
      </c>
      <c r="AG15" s="30">
        <f t="shared" si="5"/>
        <v>59700</v>
      </c>
      <c r="AH15" s="30">
        <v>0</v>
      </c>
      <c r="AI15" s="30" t="str">
        <f>+[1]DEPURADO!G9</f>
        <v>SALDO A FAVOR DEL PRESTADOR</v>
      </c>
      <c r="AJ15" s="32"/>
      <c r="AK15" s="33"/>
    </row>
    <row r="16" spans="1:37" s="34" customFormat="1" x14ac:dyDescent="0.25">
      <c r="A16" s="23">
        <v>8</v>
      </c>
      <c r="B16" s="24" t="s">
        <v>44</v>
      </c>
      <c r="C16" s="23" t="str">
        <f>+[1]DEPURADO!A10</f>
        <v>ESEC1384</v>
      </c>
      <c r="D16" s="23">
        <f>+[1]DEPURADO!B10</f>
        <v>1384</v>
      </c>
      <c r="E16" s="25">
        <f>+[1]DEPURADO!C10</f>
        <v>44255</v>
      </c>
      <c r="F16" s="26">
        <f>+IF([1]DEPURADO!D10&gt;1,[1]DEPURADO!D10," ")</f>
        <v>44263</v>
      </c>
      <c r="G16" s="27">
        <f>[1]DEPURADO!F10</f>
        <v>812799</v>
      </c>
      <c r="H16" s="28">
        <v>0</v>
      </c>
      <c r="I16" s="28">
        <f>+[1]DEPURADO!N10+[1]DEPURADO!O10</f>
        <v>0</v>
      </c>
      <c r="J16" s="28">
        <f>+[1]DEPURADO!S10</f>
        <v>0</v>
      </c>
      <c r="K16" s="29">
        <f>+[1]DEPURADO!Q10+[1]DEPURADO!R10</f>
        <v>0</v>
      </c>
      <c r="L16" s="28">
        <v>0</v>
      </c>
      <c r="M16" s="28">
        <v>0</v>
      </c>
      <c r="N16" s="28">
        <f t="shared" si="0"/>
        <v>0</v>
      </c>
      <c r="O16" s="28">
        <f t="shared" si="1"/>
        <v>812799</v>
      </c>
      <c r="P16" s="24">
        <f>IF([1]DEPURADO!I10&gt;1,0,[1]DEPURADO!B10)</f>
        <v>1384</v>
      </c>
      <c r="Q16" s="30">
        <f t="shared" si="2"/>
        <v>812799</v>
      </c>
      <c r="R16" s="31">
        <f t="shared" si="3"/>
        <v>0</v>
      </c>
      <c r="S16" s="31">
        <f>+[1]DEPURADO!K10</f>
        <v>0</v>
      </c>
      <c r="T16" s="23" t="s">
        <v>45</v>
      </c>
      <c r="U16" s="31">
        <f>+[1]DEPURADO!J10</f>
        <v>0</v>
      </c>
      <c r="V16" s="30"/>
      <c r="W16" s="23" t="s">
        <v>45</v>
      </c>
      <c r="X16" s="31">
        <f>+[1]DEPURADO!L10+[1]DEPURADO!M10</f>
        <v>0</v>
      </c>
      <c r="Y16" s="23" t="s">
        <v>45</v>
      </c>
      <c r="Z16" s="31">
        <f t="shared" si="4"/>
        <v>0</v>
      </c>
      <c r="AA16" s="31"/>
      <c r="AB16" s="31">
        <v>0</v>
      </c>
      <c r="AC16" s="31">
        <v>0</v>
      </c>
      <c r="AD16" s="30"/>
      <c r="AE16" s="30">
        <f>+[1]DEPURADO!L10</f>
        <v>0</v>
      </c>
      <c r="AF16" s="30">
        <v>0</v>
      </c>
      <c r="AG16" s="30">
        <f t="shared" si="5"/>
        <v>812799</v>
      </c>
      <c r="AH16" s="30">
        <v>0</v>
      </c>
      <c r="AI16" s="30" t="str">
        <f>+[1]DEPURADO!G10</f>
        <v>SALDO A FAVOR DEL PRESTADOR</v>
      </c>
      <c r="AJ16" s="32"/>
      <c r="AK16" s="33"/>
    </row>
    <row r="17" spans="1:37" s="34" customFormat="1" x14ac:dyDescent="0.25">
      <c r="A17" s="23">
        <v>9</v>
      </c>
      <c r="B17" s="24" t="s">
        <v>44</v>
      </c>
      <c r="C17" s="23" t="str">
        <f>+[1]DEPURADO!A11</f>
        <v>ESEC1385</v>
      </c>
      <c r="D17" s="23">
        <f>+[1]DEPURADO!B11</f>
        <v>1385</v>
      </c>
      <c r="E17" s="25">
        <f>+[1]DEPURADO!C11</f>
        <v>44255</v>
      </c>
      <c r="F17" s="26">
        <f>+IF([1]DEPURADO!D11&gt;1,[1]DEPURADO!D11," ")</f>
        <v>44263</v>
      </c>
      <c r="G17" s="27">
        <f>[1]DEPURADO!F11</f>
        <v>182172</v>
      </c>
      <c r="H17" s="28">
        <v>0</v>
      </c>
      <c r="I17" s="28">
        <f>+[1]DEPURADO!N11+[1]DEPURADO!O11</f>
        <v>0</v>
      </c>
      <c r="J17" s="28">
        <f>+[1]DEPURADO!S11</f>
        <v>0</v>
      </c>
      <c r="K17" s="29">
        <f>+[1]DEPURADO!Q11+[1]DEPURADO!R11</f>
        <v>0</v>
      </c>
      <c r="L17" s="28">
        <v>0</v>
      </c>
      <c r="M17" s="28">
        <v>0</v>
      </c>
      <c r="N17" s="28">
        <f t="shared" si="0"/>
        <v>0</v>
      </c>
      <c r="O17" s="28">
        <f t="shared" si="1"/>
        <v>182172</v>
      </c>
      <c r="P17" s="24">
        <f>IF([1]DEPURADO!I11&gt;1,0,[1]DEPURADO!B11)</f>
        <v>1385</v>
      </c>
      <c r="Q17" s="30">
        <f t="shared" si="2"/>
        <v>182172</v>
      </c>
      <c r="R17" s="31">
        <f t="shared" si="3"/>
        <v>0</v>
      </c>
      <c r="S17" s="31">
        <f>+[1]DEPURADO!K11</f>
        <v>0</v>
      </c>
      <c r="T17" s="23" t="s">
        <v>45</v>
      </c>
      <c r="U17" s="31">
        <f>+[1]DEPURADO!J11</f>
        <v>0</v>
      </c>
      <c r="V17" s="30"/>
      <c r="W17" s="23" t="s">
        <v>45</v>
      </c>
      <c r="X17" s="31">
        <f>+[1]DEPURADO!L11+[1]DEPURADO!M11</f>
        <v>0</v>
      </c>
      <c r="Y17" s="23" t="s">
        <v>45</v>
      </c>
      <c r="Z17" s="31">
        <f t="shared" si="4"/>
        <v>0</v>
      </c>
      <c r="AA17" s="31"/>
      <c r="AB17" s="31">
        <v>0</v>
      </c>
      <c r="AC17" s="31">
        <v>0</v>
      </c>
      <c r="AD17" s="30"/>
      <c r="AE17" s="30">
        <f>+[1]DEPURADO!L11</f>
        <v>0</v>
      </c>
      <c r="AF17" s="30">
        <v>0</v>
      </c>
      <c r="AG17" s="30">
        <f t="shared" si="5"/>
        <v>182172</v>
      </c>
      <c r="AH17" s="30">
        <v>0</v>
      </c>
      <c r="AI17" s="30" t="str">
        <f>+[1]DEPURADO!G11</f>
        <v>SALDO A FAVOR DEL PRESTADOR</v>
      </c>
      <c r="AJ17" s="32"/>
      <c r="AK17" s="33"/>
    </row>
    <row r="18" spans="1:37" s="34" customFormat="1" x14ac:dyDescent="0.25">
      <c r="A18" s="23">
        <v>10</v>
      </c>
      <c r="B18" s="24" t="s">
        <v>44</v>
      </c>
      <c r="C18" s="23" t="str">
        <f>+[1]DEPURADO!A12</f>
        <v>ESEC1386</v>
      </c>
      <c r="D18" s="23">
        <f>+[1]DEPURADO!B12</f>
        <v>1386</v>
      </c>
      <c r="E18" s="25">
        <f>+[1]DEPURADO!C12</f>
        <v>44255</v>
      </c>
      <c r="F18" s="26">
        <f>+IF([1]DEPURADO!D12&gt;1,[1]DEPURADO!D12," ")</f>
        <v>44263</v>
      </c>
      <c r="G18" s="27">
        <f>[1]DEPURADO!F12</f>
        <v>126400</v>
      </c>
      <c r="H18" s="28">
        <v>0</v>
      </c>
      <c r="I18" s="28">
        <f>+[1]DEPURADO!N12+[1]DEPURADO!O12</f>
        <v>0</v>
      </c>
      <c r="J18" s="28">
        <f>+[1]DEPURADO!S12</f>
        <v>0</v>
      </c>
      <c r="K18" s="29">
        <f>+[1]DEPURADO!Q12+[1]DEPURADO!R12</f>
        <v>0</v>
      </c>
      <c r="L18" s="28">
        <v>0</v>
      </c>
      <c r="M18" s="28">
        <v>0</v>
      </c>
      <c r="N18" s="28">
        <f t="shared" si="0"/>
        <v>0</v>
      </c>
      <c r="O18" s="28">
        <f t="shared" si="1"/>
        <v>126400</v>
      </c>
      <c r="P18" s="24">
        <f>IF([1]DEPURADO!I12&gt;1,0,[1]DEPURADO!B12)</f>
        <v>1386</v>
      </c>
      <c r="Q18" s="30">
        <f t="shared" si="2"/>
        <v>126400</v>
      </c>
      <c r="R18" s="31">
        <f t="shared" si="3"/>
        <v>0</v>
      </c>
      <c r="S18" s="31">
        <f>+[1]DEPURADO!K12</f>
        <v>0</v>
      </c>
      <c r="T18" s="23" t="s">
        <v>45</v>
      </c>
      <c r="U18" s="31">
        <f>+[1]DEPURADO!J12</f>
        <v>0</v>
      </c>
      <c r="V18" s="30"/>
      <c r="W18" s="23" t="s">
        <v>45</v>
      </c>
      <c r="X18" s="31">
        <f>+[1]DEPURADO!L12+[1]DEPURADO!M12</f>
        <v>0</v>
      </c>
      <c r="Y18" s="23" t="s">
        <v>45</v>
      </c>
      <c r="Z18" s="31">
        <f t="shared" si="4"/>
        <v>0</v>
      </c>
      <c r="AA18" s="31"/>
      <c r="AB18" s="31">
        <v>0</v>
      </c>
      <c r="AC18" s="31">
        <v>0</v>
      </c>
      <c r="AD18" s="30"/>
      <c r="AE18" s="30">
        <f>+[1]DEPURADO!L12</f>
        <v>0</v>
      </c>
      <c r="AF18" s="30">
        <v>0</v>
      </c>
      <c r="AG18" s="30">
        <f t="shared" si="5"/>
        <v>126400</v>
      </c>
      <c r="AH18" s="30">
        <v>0</v>
      </c>
      <c r="AI18" s="30" t="str">
        <f>+[1]DEPURADO!G12</f>
        <v>SALDO A FAVOR DEL PRESTADOR</v>
      </c>
      <c r="AJ18" s="32"/>
      <c r="AK18" s="33"/>
    </row>
    <row r="19" spans="1:37" s="34" customFormat="1" x14ac:dyDescent="0.25">
      <c r="A19" s="23">
        <v>11</v>
      </c>
      <c r="B19" s="24" t="s">
        <v>44</v>
      </c>
      <c r="C19" s="23" t="str">
        <f>+[1]DEPURADO!A13</f>
        <v>ESEC1387</v>
      </c>
      <c r="D19" s="23">
        <f>+[1]DEPURADO!B13</f>
        <v>1387</v>
      </c>
      <c r="E19" s="25">
        <f>+[1]DEPURADO!C13</f>
        <v>44255</v>
      </c>
      <c r="F19" s="26">
        <f>+IF([1]DEPURADO!D13&gt;1,[1]DEPURADO!D13," ")</f>
        <v>44263</v>
      </c>
      <c r="G19" s="27">
        <f>[1]DEPURADO!F13</f>
        <v>180175</v>
      </c>
      <c r="H19" s="28">
        <v>0</v>
      </c>
      <c r="I19" s="28">
        <f>+[1]DEPURADO!N13+[1]DEPURADO!O13</f>
        <v>0</v>
      </c>
      <c r="J19" s="28">
        <f>+[1]DEPURADO!S13</f>
        <v>0</v>
      </c>
      <c r="K19" s="29">
        <f>+[1]DEPURADO!Q13+[1]DEPURADO!R13</f>
        <v>0</v>
      </c>
      <c r="L19" s="28">
        <v>0</v>
      </c>
      <c r="M19" s="28">
        <v>0</v>
      </c>
      <c r="N19" s="28">
        <f t="shared" si="0"/>
        <v>0</v>
      </c>
      <c r="O19" s="28">
        <f t="shared" si="1"/>
        <v>180175</v>
      </c>
      <c r="P19" s="24">
        <f>IF([1]DEPURADO!I13&gt;1,0,[1]DEPURADO!B13)</f>
        <v>1387</v>
      </c>
      <c r="Q19" s="30">
        <f t="shared" si="2"/>
        <v>180175</v>
      </c>
      <c r="R19" s="31">
        <f t="shared" si="3"/>
        <v>0</v>
      </c>
      <c r="S19" s="31">
        <f>+[1]DEPURADO!K13</f>
        <v>0</v>
      </c>
      <c r="T19" s="23" t="s">
        <v>45</v>
      </c>
      <c r="U19" s="31">
        <f>+[1]DEPURADO!J13</f>
        <v>0</v>
      </c>
      <c r="V19" s="30"/>
      <c r="W19" s="23" t="s">
        <v>45</v>
      </c>
      <c r="X19" s="31">
        <f>+[1]DEPURADO!L13+[1]DEPURADO!M13</f>
        <v>0</v>
      </c>
      <c r="Y19" s="23" t="s">
        <v>45</v>
      </c>
      <c r="Z19" s="31">
        <f t="shared" si="4"/>
        <v>0</v>
      </c>
      <c r="AA19" s="31"/>
      <c r="AB19" s="31">
        <v>0</v>
      </c>
      <c r="AC19" s="31">
        <v>0</v>
      </c>
      <c r="AD19" s="30"/>
      <c r="AE19" s="30">
        <f>+[1]DEPURADO!L13</f>
        <v>0</v>
      </c>
      <c r="AF19" s="30">
        <v>0</v>
      </c>
      <c r="AG19" s="30">
        <f t="shared" si="5"/>
        <v>180175</v>
      </c>
      <c r="AH19" s="30">
        <v>0</v>
      </c>
      <c r="AI19" s="30" t="str">
        <f>+[1]DEPURADO!G13</f>
        <v>SALDO A FAVOR DEL PRESTADOR</v>
      </c>
      <c r="AJ19" s="32"/>
      <c r="AK19" s="33"/>
    </row>
    <row r="20" spans="1:37" s="34" customFormat="1" x14ac:dyDescent="0.25">
      <c r="A20" s="23">
        <v>12</v>
      </c>
      <c r="B20" s="24" t="s">
        <v>44</v>
      </c>
      <c r="C20" s="23" t="str">
        <f>+[1]DEPURADO!A14</f>
        <v>ESEC1388</v>
      </c>
      <c r="D20" s="23">
        <f>+[1]DEPURADO!B14</f>
        <v>1388</v>
      </c>
      <c r="E20" s="25">
        <f>+[1]DEPURADO!C14</f>
        <v>44255</v>
      </c>
      <c r="F20" s="26">
        <f>+IF([1]DEPURADO!D14&gt;1,[1]DEPURADO!D14," ")</f>
        <v>44263</v>
      </c>
      <c r="G20" s="27">
        <f>[1]DEPURADO!F14</f>
        <v>133161</v>
      </c>
      <c r="H20" s="28">
        <v>0</v>
      </c>
      <c r="I20" s="28">
        <f>+[1]DEPURADO!N14+[1]DEPURADO!O14</f>
        <v>0</v>
      </c>
      <c r="J20" s="28">
        <f>+[1]DEPURADO!S14</f>
        <v>0</v>
      </c>
      <c r="K20" s="29">
        <f>+[1]DEPURADO!Q14+[1]DEPURADO!R14</f>
        <v>0</v>
      </c>
      <c r="L20" s="28">
        <v>0</v>
      </c>
      <c r="M20" s="28">
        <v>0</v>
      </c>
      <c r="N20" s="28">
        <f t="shared" si="0"/>
        <v>0</v>
      </c>
      <c r="O20" s="28">
        <f t="shared" si="1"/>
        <v>133161</v>
      </c>
      <c r="P20" s="24">
        <f>IF([1]DEPURADO!I14&gt;1,0,[1]DEPURADO!B14)</f>
        <v>1388</v>
      </c>
      <c r="Q20" s="30">
        <f t="shared" si="2"/>
        <v>133161</v>
      </c>
      <c r="R20" s="31">
        <f t="shared" si="3"/>
        <v>0</v>
      </c>
      <c r="S20" s="31">
        <f>+[1]DEPURADO!K14</f>
        <v>0</v>
      </c>
      <c r="T20" s="23" t="s">
        <v>45</v>
      </c>
      <c r="U20" s="31">
        <f>+[1]DEPURADO!J14</f>
        <v>0</v>
      </c>
      <c r="V20" s="30"/>
      <c r="W20" s="23" t="s">
        <v>45</v>
      </c>
      <c r="X20" s="31">
        <f>+[1]DEPURADO!L14+[1]DEPURADO!M14</f>
        <v>0</v>
      </c>
      <c r="Y20" s="23" t="s">
        <v>45</v>
      </c>
      <c r="Z20" s="31">
        <f t="shared" si="4"/>
        <v>0</v>
      </c>
      <c r="AA20" s="31"/>
      <c r="AB20" s="31">
        <v>0</v>
      </c>
      <c r="AC20" s="31">
        <v>0</v>
      </c>
      <c r="AD20" s="30"/>
      <c r="AE20" s="30">
        <f>+[1]DEPURADO!L14</f>
        <v>0</v>
      </c>
      <c r="AF20" s="30">
        <v>0</v>
      </c>
      <c r="AG20" s="30">
        <f t="shared" si="5"/>
        <v>133161</v>
      </c>
      <c r="AH20" s="30">
        <v>0</v>
      </c>
      <c r="AI20" s="30" t="str">
        <f>+[1]DEPURADO!G14</f>
        <v>SALDO A FAVOR DEL PRESTADOR</v>
      </c>
      <c r="AJ20" s="32"/>
      <c r="AK20" s="33"/>
    </row>
    <row r="21" spans="1:37" s="34" customFormat="1" x14ac:dyDescent="0.25">
      <c r="A21" s="23">
        <v>13</v>
      </c>
      <c r="B21" s="24" t="s">
        <v>44</v>
      </c>
      <c r="C21" s="23" t="str">
        <f>+[1]DEPURADO!A15</f>
        <v>ESEC1389</v>
      </c>
      <c r="D21" s="23">
        <f>+[1]DEPURADO!B15</f>
        <v>1389</v>
      </c>
      <c r="E21" s="25">
        <f>+[1]DEPURADO!C15</f>
        <v>44255</v>
      </c>
      <c r="F21" s="26">
        <f>+IF([1]DEPURADO!D15&gt;1,[1]DEPURADO!D15," ")</f>
        <v>44263</v>
      </c>
      <c r="G21" s="27">
        <f>[1]DEPURADO!F15</f>
        <v>180909</v>
      </c>
      <c r="H21" s="28">
        <v>0</v>
      </c>
      <c r="I21" s="28">
        <f>+[1]DEPURADO!N15+[1]DEPURADO!O15</f>
        <v>0</v>
      </c>
      <c r="J21" s="28">
        <f>+[1]DEPURADO!S15</f>
        <v>0</v>
      </c>
      <c r="K21" s="29">
        <f>+[1]DEPURADO!Q15+[1]DEPURADO!R15</f>
        <v>0</v>
      </c>
      <c r="L21" s="28">
        <v>0</v>
      </c>
      <c r="M21" s="28">
        <v>0</v>
      </c>
      <c r="N21" s="28">
        <f t="shared" si="0"/>
        <v>0</v>
      </c>
      <c r="O21" s="28">
        <f t="shared" si="1"/>
        <v>180909</v>
      </c>
      <c r="P21" s="24">
        <f>IF([1]DEPURADO!I15&gt;1,0,[1]DEPURADO!B15)</f>
        <v>1389</v>
      </c>
      <c r="Q21" s="30">
        <f t="shared" si="2"/>
        <v>180909</v>
      </c>
      <c r="R21" s="31">
        <f t="shared" si="3"/>
        <v>0</v>
      </c>
      <c r="S21" s="31">
        <f>+[1]DEPURADO!K15</f>
        <v>0</v>
      </c>
      <c r="T21" s="23" t="s">
        <v>45</v>
      </c>
      <c r="U21" s="31">
        <f>+[1]DEPURADO!J15</f>
        <v>0</v>
      </c>
      <c r="V21" s="30"/>
      <c r="W21" s="23" t="s">
        <v>45</v>
      </c>
      <c r="X21" s="31">
        <f>+[1]DEPURADO!L15+[1]DEPURADO!M15</f>
        <v>0</v>
      </c>
      <c r="Y21" s="23" t="s">
        <v>45</v>
      </c>
      <c r="Z21" s="31">
        <f t="shared" si="4"/>
        <v>0</v>
      </c>
      <c r="AA21" s="31"/>
      <c r="AB21" s="31">
        <v>0</v>
      </c>
      <c r="AC21" s="31">
        <v>0</v>
      </c>
      <c r="AD21" s="30"/>
      <c r="AE21" s="30">
        <f>+[1]DEPURADO!L15</f>
        <v>0</v>
      </c>
      <c r="AF21" s="30">
        <v>0</v>
      </c>
      <c r="AG21" s="30">
        <f t="shared" si="5"/>
        <v>180909</v>
      </c>
      <c r="AH21" s="30">
        <v>0</v>
      </c>
      <c r="AI21" s="30" t="str">
        <f>+[1]DEPURADO!G15</f>
        <v>SALDO A FAVOR DEL PRESTADOR</v>
      </c>
      <c r="AJ21" s="32"/>
      <c r="AK21" s="33"/>
    </row>
    <row r="22" spans="1:37" s="34" customFormat="1" x14ac:dyDescent="0.25">
      <c r="A22" s="23">
        <v>14</v>
      </c>
      <c r="B22" s="24" t="s">
        <v>44</v>
      </c>
      <c r="C22" s="23" t="str">
        <f>+[1]DEPURADO!A16</f>
        <v>ESEC1390</v>
      </c>
      <c r="D22" s="23">
        <f>+[1]DEPURADO!B16</f>
        <v>1390</v>
      </c>
      <c r="E22" s="25">
        <f>+[1]DEPURADO!C16</f>
        <v>44255</v>
      </c>
      <c r="F22" s="26">
        <f>+IF([1]DEPURADO!D16&gt;1,[1]DEPURADO!D16," ")</f>
        <v>44263</v>
      </c>
      <c r="G22" s="27">
        <f>[1]DEPURADO!F16</f>
        <v>287131</v>
      </c>
      <c r="H22" s="28">
        <v>0</v>
      </c>
      <c r="I22" s="28">
        <f>+[1]DEPURADO!N16+[1]DEPURADO!O16</f>
        <v>0</v>
      </c>
      <c r="J22" s="28">
        <f>+[1]DEPURADO!S16</f>
        <v>0</v>
      </c>
      <c r="K22" s="29">
        <f>+[1]DEPURADO!Q16+[1]DEPURADO!R16</f>
        <v>0</v>
      </c>
      <c r="L22" s="28">
        <v>0</v>
      </c>
      <c r="M22" s="28">
        <v>0</v>
      </c>
      <c r="N22" s="28">
        <f t="shared" si="0"/>
        <v>0</v>
      </c>
      <c r="O22" s="28">
        <f t="shared" si="1"/>
        <v>287131</v>
      </c>
      <c r="P22" s="24">
        <f>IF([1]DEPURADO!I16&gt;1,0,[1]DEPURADO!B16)</f>
        <v>1390</v>
      </c>
      <c r="Q22" s="30">
        <f t="shared" si="2"/>
        <v>287131</v>
      </c>
      <c r="R22" s="31">
        <f t="shared" si="3"/>
        <v>0</v>
      </c>
      <c r="S22" s="31">
        <f>+[1]DEPURADO!K16</f>
        <v>0</v>
      </c>
      <c r="T22" s="23" t="s">
        <v>45</v>
      </c>
      <c r="U22" s="31">
        <f>+[1]DEPURADO!J16</f>
        <v>0</v>
      </c>
      <c r="V22" s="30"/>
      <c r="W22" s="23" t="s">
        <v>45</v>
      </c>
      <c r="X22" s="31">
        <f>+[1]DEPURADO!L16+[1]DEPURADO!M16</f>
        <v>0</v>
      </c>
      <c r="Y22" s="23" t="s">
        <v>45</v>
      </c>
      <c r="Z22" s="31">
        <f t="shared" si="4"/>
        <v>0</v>
      </c>
      <c r="AA22" s="31"/>
      <c r="AB22" s="31">
        <v>0</v>
      </c>
      <c r="AC22" s="31">
        <v>0</v>
      </c>
      <c r="AD22" s="30"/>
      <c r="AE22" s="30">
        <f>+[1]DEPURADO!L16</f>
        <v>0</v>
      </c>
      <c r="AF22" s="30">
        <v>0</v>
      </c>
      <c r="AG22" s="30">
        <f t="shared" si="5"/>
        <v>287131</v>
      </c>
      <c r="AH22" s="30">
        <v>0</v>
      </c>
      <c r="AI22" s="30" t="str">
        <f>+[1]DEPURADO!G16</f>
        <v>SALDO A FAVOR DEL PRESTADOR</v>
      </c>
      <c r="AJ22" s="32"/>
      <c r="AK22" s="33"/>
    </row>
    <row r="23" spans="1:37" s="34" customFormat="1" x14ac:dyDescent="0.25">
      <c r="A23" s="23">
        <v>15</v>
      </c>
      <c r="B23" s="24" t="s">
        <v>44</v>
      </c>
      <c r="C23" s="23" t="str">
        <f>+[1]DEPURADO!A17</f>
        <v>ESEC1391</v>
      </c>
      <c r="D23" s="23">
        <f>+[1]DEPURADO!B17</f>
        <v>1391</v>
      </c>
      <c r="E23" s="25">
        <f>+[1]DEPURADO!C17</f>
        <v>44255</v>
      </c>
      <c r="F23" s="26">
        <f>+IF([1]DEPURADO!D17&gt;1,[1]DEPURADO!D17," ")</f>
        <v>44263</v>
      </c>
      <c r="G23" s="27">
        <f>[1]DEPURADO!F17</f>
        <v>59700</v>
      </c>
      <c r="H23" s="28">
        <v>0</v>
      </c>
      <c r="I23" s="28">
        <f>+[1]DEPURADO!N17+[1]DEPURADO!O17</f>
        <v>0</v>
      </c>
      <c r="J23" s="28">
        <f>+[1]DEPURADO!S17</f>
        <v>0</v>
      </c>
      <c r="K23" s="29">
        <f>+[1]DEPURADO!Q17+[1]DEPURADO!R17</f>
        <v>0</v>
      </c>
      <c r="L23" s="28">
        <v>0</v>
      </c>
      <c r="M23" s="28">
        <v>0</v>
      </c>
      <c r="N23" s="28">
        <f t="shared" si="0"/>
        <v>0</v>
      </c>
      <c r="O23" s="28">
        <f t="shared" si="1"/>
        <v>59700</v>
      </c>
      <c r="P23" s="24">
        <f>IF([1]DEPURADO!I17&gt;1,0,[1]DEPURADO!B17)</f>
        <v>1391</v>
      </c>
      <c r="Q23" s="30">
        <f t="shared" si="2"/>
        <v>59700</v>
      </c>
      <c r="R23" s="31">
        <f t="shared" si="3"/>
        <v>0</v>
      </c>
      <c r="S23" s="31">
        <f>+[1]DEPURADO!K17</f>
        <v>0</v>
      </c>
      <c r="T23" s="23" t="s">
        <v>45</v>
      </c>
      <c r="U23" s="31">
        <f>+[1]DEPURADO!J17</f>
        <v>0</v>
      </c>
      <c r="V23" s="30"/>
      <c r="W23" s="23" t="s">
        <v>45</v>
      </c>
      <c r="X23" s="31">
        <f>+[1]DEPURADO!L17+[1]DEPURADO!M17</f>
        <v>0</v>
      </c>
      <c r="Y23" s="23" t="s">
        <v>45</v>
      </c>
      <c r="Z23" s="31">
        <f t="shared" si="4"/>
        <v>0</v>
      </c>
      <c r="AA23" s="31"/>
      <c r="AB23" s="31">
        <v>0</v>
      </c>
      <c r="AC23" s="31">
        <v>0</v>
      </c>
      <c r="AD23" s="30"/>
      <c r="AE23" s="30">
        <f>+[1]DEPURADO!L17</f>
        <v>0</v>
      </c>
      <c r="AF23" s="30">
        <v>0</v>
      </c>
      <c r="AG23" s="30">
        <f t="shared" si="5"/>
        <v>59700</v>
      </c>
      <c r="AH23" s="30">
        <v>0</v>
      </c>
      <c r="AI23" s="30" t="str">
        <f>+[1]DEPURADO!G17</f>
        <v>SALDO A FAVOR DEL PRESTADOR</v>
      </c>
      <c r="AJ23" s="32"/>
      <c r="AK23" s="33"/>
    </row>
    <row r="24" spans="1:37" s="34" customFormat="1" x14ac:dyDescent="0.25">
      <c r="A24" s="23">
        <v>16</v>
      </c>
      <c r="B24" s="24" t="s">
        <v>44</v>
      </c>
      <c r="C24" s="23" t="str">
        <f>+[1]DEPURADO!A18</f>
        <v>ESEC1392</v>
      </c>
      <c r="D24" s="23">
        <f>+[1]DEPURADO!B18</f>
        <v>1392</v>
      </c>
      <c r="E24" s="25">
        <f>+[1]DEPURADO!C18</f>
        <v>44255</v>
      </c>
      <c r="F24" s="26">
        <f>+IF([1]DEPURADO!D18&gt;1,[1]DEPURADO!D18," ")</f>
        <v>44263</v>
      </c>
      <c r="G24" s="27">
        <f>[1]DEPURADO!F18</f>
        <v>190085</v>
      </c>
      <c r="H24" s="28">
        <v>0</v>
      </c>
      <c r="I24" s="28">
        <f>+[1]DEPURADO!N18+[1]DEPURADO!O18</f>
        <v>0</v>
      </c>
      <c r="J24" s="28">
        <f>+[1]DEPURADO!S18</f>
        <v>0</v>
      </c>
      <c r="K24" s="29">
        <f>+[1]DEPURADO!Q18+[1]DEPURADO!R18</f>
        <v>0</v>
      </c>
      <c r="L24" s="28">
        <v>0</v>
      </c>
      <c r="M24" s="28">
        <v>0</v>
      </c>
      <c r="N24" s="28">
        <f t="shared" si="0"/>
        <v>0</v>
      </c>
      <c r="O24" s="28">
        <f t="shared" si="1"/>
        <v>190085</v>
      </c>
      <c r="P24" s="24">
        <f>IF([1]DEPURADO!I18&gt;1,0,[1]DEPURADO!B18)</f>
        <v>1392</v>
      </c>
      <c r="Q24" s="30">
        <f t="shared" si="2"/>
        <v>190085</v>
      </c>
      <c r="R24" s="31">
        <f t="shared" si="3"/>
        <v>0</v>
      </c>
      <c r="S24" s="31">
        <f>+[1]DEPURADO!K18</f>
        <v>0</v>
      </c>
      <c r="T24" s="23" t="s">
        <v>45</v>
      </c>
      <c r="U24" s="31">
        <f>+[1]DEPURADO!J18</f>
        <v>0</v>
      </c>
      <c r="V24" s="30"/>
      <c r="W24" s="23" t="s">
        <v>45</v>
      </c>
      <c r="X24" s="31">
        <f>+[1]DEPURADO!L18+[1]DEPURADO!M18</f>
        <v>0</v>
      </c>
      <c r="Y24" s="23" t="s">
        <v>45</v>
      </c>
      <c r="Z24" s="31">
        <f t="shared" si="4"/>
        <v>0</v>
      </c>
      <c r="AA24" s="31"/>
      <c r="AB24" s="31">
        <v>0</v>
      </c>
      <c r="AC24" s="31">
        <v>0</v>
      </c>
      <c r="AD24" s="30"/>
      <c r="AE24" s="30">
        <f>+[1]DEPURADO!L18</f>
        <v>0</v>
      </c>
      <c r="AF24" s="30">
        <v>0</v>
      </c>
      <c r="AG24" s="30">
        <f t="shared" si="5"/>
        <v>190085</v>
      </c>
      <c r="AH24" s="30">
        <v>0</v>
      </c>
      <c r="AI24" s="30" t="str">
        <f>+[1]DEPURADO!G18</f>
        <v>SALDO A FAVOR DEL PRESTADOR</v>
      </c>
      <c r="AJ24" s="32"/>
      <c r="AK24" s="33"/>
    </row>
    <row r="25" spans="1:37" s="34" customFormat="1" x14ac:dyDescent="0.25">
      <c r="A25" s="23">
        <v>17</v>
      </c>
      <c r="B25" s="24" t="s">
        <v>44</v>
      </c>
      <c r="C25" s="23" t="str">
        <f>+[1]DEPURADO!A19</f>
        <v>ESEC1393</v>
      </c>
      <c r="D25" s="23">
        <f>+[1]DEPURADO!B19</f>
        <v>1393</v>
      </c>
      <c r="E25" s="25">
        <f>+[1]DEPURADO!C19</f>
        <v>44255</v>
      </c>
      <c r="F25" s="26">
        <f>+IF([1]DEPURADO!D19&gt;1,[1]DEPURADO!D19," ")</f>
        <v>44263</v>
      </c>
      <c r="G25" s="27">
        <f>[1]DEPURADO!F19</f>
        <v>59700</v>
      </c>
      <c r="H25" s="28">
        <v>0</v>
      </c>
      <c r="I25" s="28">
        <f>+[1]DEPURADO!N19+[1]DEPURADO!O19</f>
        <v>0</v>
      </c>
      <c r="J25" s="28">
        <f>+[1]DEPURADO!S19</f>
        <v>0</v>
      </c>
      <c r="K25" s="29">
        <f>+[1]DEPURADO!Q19+[1]DEPURADO!R19</f>
        <v>0</v>
      </c>
      <c r="L25" s="28">
        <v>0</v>
      </c>
      <c r="M25" s="28">
        <v>0</v>
      </c>
      <c r="N25" s="28">
        <f t="shared" si="0"/>
        <v>0</v>
      </c>
      <c r="O25" s="28">
        <f t="shared" si="1"/>
        <v>59700</v>
      </c>
      <c r="P25" s="24">
        <f>IF([1]DEPURADO!I19&gt;1,0,[1]DEPURADO!B19)</f>
        <v>1393</v>
      </c>
      <c r="Q25" s="30">
        <f t="shared" si="2"/>
        <v>59700</v>
      </c>
      <c r="R25" s="31">
        <f t="shared" si="3"/>
        <v>0</v>
      </c>
      <c r="S25" s="31">
        <f>+[1]DEPURADO!K19</f>
        <v>0</v>
      </c>
      <c r="T25" s="23" t="s">
        <v>45</v>
      </c>
      <c r="U25" s="31">
        <f>+[1]DEPURADO!J19</f>
        <v>0</v>
      </c>
      <c r="V25" s="30"/>
      <c r="W25" s="23" t="s">
        <v>45</v>
      </c>
      <c r="X25" s="31">
        <f>+[1]DEPURADO!L19+[1]DEPURADO!M19</f>
        <v>0</v>
      </c>
      <c r="Y25" s="23" t="s">
        <v>45</v>
      </c>
      <c r="Z25" s="31">
        <f t="shared" si="4"/>
        <v>0</v>
      </c>
      <c r="AA25" s="31"/>
      <c r="AB25" s="31">
        <v>0</v>
      </c>
      <c r="AC25" s="31">
        <v>0</v>
      </c>
      <c r="AD25" s="30"/>
      <c r="AE25" s="30">
        <f>+[1]DEPURADO!L19</f>
        <v>0</v>
      </c>
      <c r="AF25" s="30">
        <v>0</v>
      </c>
      <c r="AG25" s="30">
        <f t="shared" si="5"/>
        <v>59700</v>
      </c>
      <c r="AH25" s="30">
        <v>0</v>
      </c>
      <c r="AI25" s="30" t="str">
        <f>+[1]DEPURADO!G19</f>
        <v>SALDO A FAVOR DEL PRESTADOR</v>
      </c>
      <c r="AJ25" s="32"/>
      <c r="AK25" s="33"/>
    </row>
    <row r="26" spans="1:37" s="34" customFormat="1" x14ac:dyDescent="0.25">
      <c r="A26" s="23">
        <v>18</v>
      </c>
      <c r="B26" s="24" t="s">
        <v>44</v>
      </c>
      <c r="C26" s="23" t="str">
        <f>+[1]DEPURADO!A20</f>
        <v>ESEC1394</v>
      </c>
      <c r="D26" s="23">
        <f>+[1]DEPURADO!B20</f>
        <v>1394</v>
      </c>
      <c r="E26" s="25">
        <f>+[1]DEPURADO!C20</f>
        <v>44255</v>
      </c>
      <c r="F26" s="26">
        <f>+IF([1]DEPURADO!D20&gt;1,[1]DEPURADO!D20," ")</f>
        <v>44263</v>
      </c>
      <c r="G26" s="27">
        <f>[1]DEPURADO!F20</f>
        <v>201311</v>
      </c>
      <c r="H26" s="28">
        <v>0</v>
      </c>
      <c r="I26" s="28">
        <f>+[1]DEPURADO!N20+[1]DEPURADO!O20</f>
        <v>0</v>
      </c>
      <c r="J26" s="28">
        <f>+[1]DEPURADO!S20</f>
        <v>0</v>
      </c>
      <c r="K26" s="29">
        <f>+[1]DEPURADO!Q20+[1]DEPURADO!R20</f>
        <v>0</v>
      </c>
      <c r="L26" s="28">
        <v>0</v>
      </c>
      <c r="M26" s="28">
        <v>0</v>
      </c>
      <c r="N26" s="28">
        <f t="shared" si="0"/>
        <v>0</v>
      </c>
      <c r="O26" s="28">
        <f t="shared" si="1"/>
        <v>201311</v>
      </c>
      <c r="P26" s="24">
        <f>IF([1]DEPURADO!I20&gt;1,0,[1]DEPURADO!B20)</f>
        <v>1394</v>
      </c>
      <c r="Q26" s="30">
        <f t="shared" si="2"/>
        <v>201311</v>
      </c>
      <c r="R26" s="31">
        <f t="shared" si="3"/>
        <v>0</v>
      </c>
      <c r="S26" s="31">
        <f>+[1]DEPURADO!K20</f>
        <v>0</v>
      </c>
      <c r="T26" s="23" t="s">
        <v>45</v>
      </c>
      <c r="U26" s="31">
        <f>+[1]DEPURADO!J20</f>
        <v>0</v>
      </c>
      <c r="V26" s="30"/>
      <c r="W26" s="23" t="s">
        <v>45</v>
      </c>
      <c r="X26" s="31">
        <f>+[1]DEPURADO!L20+[1]DEPURADO!M20</f>
        <v>0</v>
      </c>
      <c r="Y26" s="23" t="s">
        <v>45</v>
      </c>
      <c r="Z26" s="31">
        <f t="shared" si="4"/>
        <v>0</v>
      </c>
      <c r="AA26" s="31"/>
      <c r="AB26" s="31">
        <v>0</v>
      </c>
      <c r="AC26" s="31">
        <v>0</v>
      </c>
      <c r="AD26" s="30"/>
      <c r="AE26" s="30">
        <f>+[1]DEPURADO!L20</f>
        <v>0</v>
      </c>
      <c r="AF26" s="30">
        <v>0</v>
      </c>
      <c r="AG26" s="30">
        <f t="shared" si="5"/>
        <v>201311</v>
      </c>
      <c r="AH26" s="30">
        <v>0</v>
      </c>
      <c r="AI26" s="30" t="str">
        <f>+[1]DEPURADO!G20</f>
        <v>SALDO A FAVOR DEL PRESTADOR</v>
      </c>
      <c r="AJ26" s="32"/>
      <c r="AK26" s="33"/>
    </row>
    <row r="27" spans="1:37" s="34" customFormat="1" x14ac:dyDescent="0.25">
      <c r="A27" s="23">
        <v>19</v>
      </c>
      <c r="B27" s="24" t="s">
        <v>44</v>
      </c>
      <c r="C27" s="23" t="str">
        <f>+[1]DEPURADO!A21</f>
        <v>ESEC1395</v>
      </c>
      <c r="D27" s="23">
        <f>+[1]DEPURADO!B21</f>
        <v>1395</v>
      </c>
      <c r="E27" s="25">
        <f>+[1]DEPURADO!C21</f>
        <v>44255</v>
      </c>
      <c r="F27" s="26">
        <f>+IF([1]DEPURADO!D21&gt;1,[1]DEPURADO!D21," ")</f>
        <v>44263</v>
      </c>
      <c r="G27" s="27">
        <f>[1]DEPURADO!F21</f>
        <v>181383</v>
      </c>
      <c r="H27" s="28">
        <v>0</v>
      </c>
      <c r="I27" s="28">
        <f>+[1]DEPURADO!N21+[1]DEPURADO!O21</f>
        <v>0</v>
      </c>
      <c r="J27" s="28">
        <f>+[1]DEPURADO!S21</f>
        <v>0</v>
      </c>
      <c r="K27" s="29">
        <f>+[1]DEPURADO!Q21+[1]DEPURADO!R21</f>
        <v>0</v>
      </c>
      <c r="L27" s="28">
        <v>0</v>
      </c>
      <c r="M27" s="28">
        <v>0</v>
      </c>
      <c r="N27" s="28">
        <f t="shared" si="0"/>
        <v>0</v>
      </c>
      <c r="O27" s="28">
        <f t="shared" si="1"/>
        <v>181383</v>
      </c>
      <c r="P27" s="24">
        <f>IF([1]DEPURADO!I21&gt;1,0,[1]DEPURADO!B21)</f>
        <v>1395</v>
      </c>
      <c r="Q27" s="30">
        <f t="shared" si="2"/>
        <v>181383</v>
      </c>
      <c r="R27" s="31">
        <f t="shared" si="3"/>
        <v>0</v>
      </c>
      <c r="S27" s="31">
        <f>+[1]DEPURADO!K21</f>
        <v>0</v>
      </c>
      <c r="T27" s="23" t="s">
        <v>45</v>
      </c>
      <c r="U27" s="31">
        <f>+[1]DEPURADO!J21</f>
        <v>0</v>
      </c>
      <c r="V27" s="30"/>
      <c r="W27" s="23" t="s">
        <v>45</v>
      </c>
      <c r="X27" s="31">
        <f>+[1]DEPURADO!L21+[1]DEPURADO!M21</f>
        <v>0</v>
      </c>
      <c r="Y27" s="23" t="s">
        <v>45</v>
      </c>
      <c r="Z27" s="31">
        <f t="shared" si="4"/>
        <v>0</v>
      </c>
      <c r="AA27" s="31"/>
      <c r="AB27" s="31">
        <v>0</v>
      </c>
      <c r="AC27" s="31">
        <v>0</v>
      </c>
      <c r="AD27" s="30"/>
      <c r="AE27" s="30">
        <f>+[1]DEPURADO!L21</f>
        <v>0</v>
      </c>
      <c r="AF27" s="30">
        <v>0</v>
      </c>
      <c r="AG27" s="30">
        <f t="shared" si="5"/>
        <v>181383</v>
      </c>
      <c r="AH27" s="30">
        <v>0</v>
      </c>
      <c r="AI27" s="30" t="str">
        <f>+[1]DEPURADO!G21</f>
        <v>SALDO A FAVOR DEL PRESTADOR</v>
      </c>
      <c r="AJ27" s="32"/>
      <c r="AK27" s="33"/>
    </row>
    <row r="28" spans="1:37" s="34" customFormat="1" x14ac:dyDescent="0.25">
      <c r="A28" s="23">
        <v>20</v>
      </c>
      <c r="B28" s="24" t="s">
        <v>44</v>
      </c>
      <c r="C28" s="23" t="str">
        <f>+[1]DEPURADO!A22</f>
        <v>ESEC1396</v>
      </c>
      <c r="D28" s="23">
        <f>+[1]DEPURADO!B22</f>
        <v>1396</v>
      </c>
      <c r="E28" s="25">
        <f>+[1]DEPURADO!C22</f>
        <v>44255</v>
      </c>
      <c r="F28" s="26">
        <f>+IF([1]DEPURADO!D22&gt;1,[1]DEPURADO!D22," ")</f>
        <v>44263</v>
      </c>
      <c r="G28" s="27">
        <f>[1]DEPURADO!F22</f>
        <v>141506</v>
      </c>
      <c r="H28" s="28">
        <v>0</v>
      </c>
      <c r="I28" s="28">
        <f>+[1]DEPURADO!N22+[1]DEPURADO!O22</f>
        <v>0</v>
      </c>
      <c r="J28" s="28">
        <f>+[1]DEPURADO!S22</f>
        <v>0</v>
      </c>
      <c r="K28" s="29">
        <f>+[1]DEPURADO!Q22+[1]DEPURADO!R22</f>
        <v>0</v>
      </c>
      <c r="L28" s="28">
        <v>0</v>
      </c>
      <c r="M28" s="28">
        <v>0</v>
      </c>
      <c r="N28" s="28">
        <f t="shared" si="0"/>
        <v>0</v>
      </c>
      <c r="O28" s="28">
        <f t="shared" si="1"/>
        <v>141506</v>
      </c>
      <c r="P28" s="24">
        <f>IF([1]DEPURADO!I22&gt;1,0,[1]DEPURADO!B22)</f>
        <v>1396</v>
      </c>
      <c r="Q28" s="30">
        <f t="shared" si="2"/>
        <v>141506</v>
      </c>
      <c r="R28" s="31">
        <f t="shared" si="3"/>
        <v>0</v>
      </c>
      <c r="S28" s="31">
        <f>+[1]DEPURADO!K22</f>
        <v>0</v>
      </c>
      <c r="T28" s="23" t="s">
        <v>45</v>
      </c>
      <c r="U28" s="31">
        <f>+[1]DEPURADO!J22</f>
        <v>0</v>
      </c>
      <c r="V28" s="30"/>
      <c r="W28" s="23" t="s">
        <v>45</v>
      </c>
      <c r="X28" s="31">
        <f>+[1]DEPURADO!L22+[1]DEPURADO!M22</f>
        <v>0</v>
      </c>
      <c r="Y28" s="23" t="s">
        <v>45</v>
      </c>
      <c r="Z28" s="31">
        <f t="shared" si="4"/>
        <v>0</v>
      </c>
      <c r="AA28" s="31"/>
      <c r="AB28" s="31">
        <v>0</v>
      </c>
      <c r="AC28" s="31">
        <v>0</v>
      </c>
      <c r="AD28" s="30"/>
      <c r="AE28" s="30">
        <f>+[1]DEPURADO!L22</f>
        <v>0</v>
      </c>
      <c r="AF28" s="30">
        <v>0</v>
      </c>
      <c r="AG28" s="30">
        <f t="shared" si="5"/>
        <v>141506</v>
      </c>
      <c r="AH28" s="30">
        <v>0</v>
      </c>
      <c r="AI28" s="30" t="str">
        <f>+[1]DEPURADO!G22</f>
        <v>SALDO A FAVOR DEL PRESTADOR</v>
      </c>
      <c r="AJ28" s="32"/>
      <c r="AK28" s="33"/>
    </row>
    <row r="29" spans="1:37" s="34" customFormat="1" x14ac:dyDescent="0.25">
      <c r="A29" s="23">
        <v>21</v>
      </c>
      <c r="B29" s="24" t="s">
        <v>44</v>
      </c>
      <c r="C29" s="23" t="str">
        <f>+[1]DEPURADO!A23</f>
        <v>ESEC1397</v>
      </c>
      <c r="D29" s="23">
        <f>+[1]DEPURADO!B23</f>
        <v>1397</v>
      </c>
      <c r="E29" s="25">
        <f>+[1]DEPURADO!C23</f>
        <v>44255</v>
      </c>
      <c r="F29" s="26">
        <f>+IF([1]DEPURADO!D23&gt;1,[1]DEPURADO!D23," ")</f>
        <v>44263</v>
      </c>
      <c r="G29" s="27">
        <f>[1]DEPURADO!F23</f>
        <v>145852</v>
      </c>
      <c r="H29" s="28">
        <v>0</v>
      </c>
      <c r="I29" s="28">
        <f>+[1]DEPURADO!N23+[1]DEPURADO!O23</f>
        <v>0</v>
      </c>
      <c r="J29" s="28">
        <f>+[1]DEPURADO!S23</f>
        <v>0</v>
      </c>
      <c r="K29" s="29">
        <f>+[1]DEPURADO!Q23+[1]DEPURADO!R23</f>
        <v>0</v>
      </c>
      <c r="L29" s="28">
        <v>0</v>
      </c>
      <c r="M29" s="28">
        <v>0</v>
      </c>
      <c r="N29" s="28">
        <f t="shared" si="0"/>
        <v>0</v>
      </c>
      <c r="O29" s="28">
        <f t="shared" si="1"/>
        <v>145852</v>
      </c>
      <c r="P29" s="24">
        <f>IF([1]DEPURADO!I23&gt;1,0,[1]DEPURADO!B23)</f>
        <v>1397</v>
      </c>
      <c r="Q29" s="30">
        <f t="shared" si="2"/>
        <v>145852</v>
      </c>
      <c r="R29" s="31">
        <f t="shared" si="3"/>
        <v>0</v>
      </c>
      <c r="S29" s="31">
        <f>+[1]DEPURADO!K23</f>
        <v>0</v>
      </c>
      <c r="T29" s="23" t="s">
        <v>45</v>
      </c>
      <c r="U29" s="31">
        <f>+[1]DEPURADO!J23</f>
        <v>0</v>
      </c>
      <c r="V29" s="30"/>
      <c r="W29" s="23" t="s">
        <v>45</v>
      </c>
      <c r="X29" s="31">
        <f>+[1]DEPURADO!L23+[1]DEPURADO!M23</f>
        <v>0</v>
      </c>
      <c r="Y29" s="23" t="s">
        <v>45</v>
      </c>
      <c r="Z29" s="31">
        <f t="shared" si="4"/>
        <v>0</v>
      </c>
      <c r="AA29" s="31"/>
      <c r="AB29" s="31">
        <v>0</v>
      </c>
      <c r="AC29" s="31">
        <v>0</v>
      </c>
      <c r="AD29" s="30"/>
      <c r="AE29" s="30">
        <f>+[1]DEPURADO!L23</f>
        <v>0</v>
      </c>
      <c r="AF29" s="30">
        <v>0</v>
      </c>
      <c r="AG29" s="30">
        <f t="shared" si="5"/>
        <v>145852</v>
      </c>
      <c r="AH29" s="30">
        <v>0</v>
      </c>
      <c r="AI29" s="30" t="str">
        <f>+[1]DEPURADO!G23</f>
        <v>SALDO A FAVOR DEL PRESTADOR</v>
      </c>
      <c r="AJ29" s="32"/>
      <c r="AK29" s="33"/>
    </row>
    <row r="30" spans="1:37" s="34" customFormat="1" x14ac:dyDescent="0.25">
      <c r="A30" s="23">
        <v>22</v>
      </c>
      <c r="B30" s="24" t="s">
        <v>44</v>
      </c>
      <c r="C30" s="23" t="str">
        <f>+[1]DEPURADO!A24</f>
        <v>ESEC1398</v>
      </c>
      <c r="D30" s="23">
        <f>+[1]DEPURADO!B24</f>
        <v>1398</v>
      </c>
      <c r="E30" s="25">
        <f>+[1]DEPURADO!C24</f>
        <v>44255</v>
      </c>
      <c r="F30" s="26">
        <f>+IF([1]DEPURADO!D24&gt;1,[1]DEPURADO!D24," ")</f>
        <v>44263</v>
      </c>
      <c r="G30" s="27">
        <f>[1]DEPURADO!F24</f>
        <v>524831</v>
      </c>
      <c r="H30" s="28">
        <v>0</v>
      </c>
      <c r="I30" s="28">
        <f>+[1]DEPURADO!N24+[1]DEPURADO!O24</f>
        <v>0</v>
      </c>
      <c r="J30" s="28">
        <f>+[1]DEPURADO!S24</f>
        <v>0</v>
      </c>
      <c r="K30" s="29">
        <f>+[1]DEPURADO!Q24+[1]DEPURADO!R24</f>
        <v>0</v>
      </c>
      <c r="L30" s="28">
        <v>0</v>
      </c>
      <c r="M30" s="28">
        <v>0</v>
      </c>
      <c r="N30" s="28">
        <f t="shared" si="0"/>
        <v>0</v>
      </c>
      <c r="O30" s="28">
        <f t="shared" si="1"/>
        <v>524831</v>
      </c>
      <c r="P30" s="24">
        <f>IF([1]DEPURADO!I24&gt;1,0,[1]DEPURADO!B24)</f>
        <v>1398</v>
      </c>
      <c r="Q30" s="30">
        <f t="shared" si="2"/>
        <v>524831</v>
      </c>
      <c r="R30" s="31">
        <f t="shared" si="3"/>
        <v>0</v>
      </c>
      <c r="S30" s="31">
        <f>+[1]DEPURADO!K24</f>
        <v>0</v>
      </c>
      <c r="T30" s="23" t="s">
        <v>45</v>
      </c>
      <c r="U30" s="31">
        <f>+[1]DEPURADO!J24</f>
        <v>0</v>
      </c>
      <c r="V30" s="30"/>
      <c r="W30" s="23" t="s">
        <v>45</v>
      </c>
      <c r="X30" s="31">
        <f>+[1]DEPURADO!L24+[1]DEPURADO!M24</f>
        <v>0</v>
      </c>
      <c r="Y30" s="23" t="s">
        <v>45</v>
      </c>
      <c r="Z30" s="31">
        <f t="shared" si="4"/>
        <v>0</v>
      </c>
      <c r="AA30" s="31"/>
      <c r="AB30" s="31">
        <v>0</v>
      </c>
      <c r="AC30" s="31">
        <v>0</v>
      </c>
      <c r="AD30" s="30"/>
      <c r="AE30" s="30">
        <f>+[1]DEPURADO!L24</f>
        <v>0</v>
      </c>
      <c r="AF30" s="30">
        <v>0</v>
      </c>
      <c r="AG30" s="30">
        <f t="shared" si="5"/>
        <v>524831</v>
      </c>
      <c r="AH30" s="30">
        <v>0</v>
      </c>
      <c r="AI30" s="30" t="str">
        <f>+[1]DEPURADO!G24</f>
        <v>SALDO A FAVOR DEL PRESTADOR</v>
      </c>
      <c r="AJ30" s="32"/>
      <c r="AK30" s="33"/>
    </row>
    <row r="31" spans="1:37" s="34" customFormat="1" x14ac:dyDescent="0.25">
      <c r="A31" s="23">
        <v>23</v>
      </c>
      <c r="B31" s="24" t="s">
        <v>44</v>
      </c>
      <c r="C31" s="23" t="str">
        <f>+[1]DEPURADO!A25</f>
        <v>ESEC1399</v>
      </c>
      <c r="D31" s="23">
        <f>+[1]DEPURADO!B25</f>
        <v>1399</v>
      </c>
      <c r="E31" s="25">
        <f>+[1]DEPURADO!C25</f>
        <v>44255</v>
      </c>
      <c r="F31" s="26">
        <f>+IF([1]DEPURADO!D25&gt;1,[1]DEPURADO!D25," ")</f>
        <v>44263</v>
      </c>
      <c r="G31" s="27">
        <f>[1]DEPURADO!F25</f>
        <v>105391</v>
      </c>
      <c r="H31" s="28">
        <v>0</v>
      </c>
      <c r="I31" s="28">
        <f>+[1]DEPURADO!N25+[1]DEPURADO!O25</f>
        <v>0</v>
      </c>
      <c r="J31" s="28">
        <f>+[1]DEPURADO!S25</f>
        <v>0</v>
      </c>
      <c r="K31" s="29">
        <f>+[1]DEPURADO!Q25+[1]DEPURADO!R25</f>
        <v>0</v>
      </c>
      <c r="L31" s="28">
        <v>0</v>
      </c>
      <c r="M31" s="28">
        <v>0</v>
      </c>
      <c r="N31" s="28">
        <f t="shared" si="0"/>
        <v>0</v>
      </c>
      <c r="O31" s="28">
        <f t="shared" si="1"/>
        <v>105391</v>
      </c>
      <c r="P31" s="24">
        <f>IF([1]DEPURADO!I25&gt;1,0,[1]DEPURADO!B25)</f>
        <v>1399</v>
      </c>
      <c r="Q31" s="30">
        <f t="shared" si="2"/>
        <v>105391</v>
      </c>
      <c r="R31" s="31">
        <f t="shared" si="3"/>
        <v>0</v>
      </c>
      <c r="S31" s="31">
        <f>+[1]DEPURADO!K25</f>
        <v>0</v>
      </c>
      <c r="T31" s="23" t="s">
        <v>45</v>
      </c>
      <c r="U31" s="31">
        <f>+[1]DEPURADO!J25</f>
        <v>0</v>
      </c>
      <c r="V31" s="30"/>
      <c r="W31" s="23" t="s">
        <v>45</v>
      </c>
      <c r="X31" s="31">
        <f>+[1]DEPURADO!L25+[1]DEPURADO!M25</f>
        <v>0</v>
      </c>
      <c r="Y31" s="23" t="s">
        <v>45</v>
      </c>
      <c r="Z31" s="31">
        <f t="shared" si="4"/>
        <v>0</v>
      </c>
      <c r="AA31" s="31"/>
      <c r="AB31" s="31">
        <v>0</v>
      </c>
      <c r="AC31" s="31">
        <v>0</v>
      </c>
      <c r="AD31" s="30"/>
      <c r="AE31" s="30">
        <f>+[1]DEPURADO!L25</f>
        <v>0</v>
      </c>
      <c r="AF31" s="30">
        <v>0</v>
      </c>
      <c r="AG31" s="30">
        <f t="shared" si="5"/>
        <v>105391</v>
      </c>
      <c r="AH31" s="30">
        <v>0</v>
      </c>
      <c r="AI31" s="30" t="str">
        <f>+[1]DEPURADO!G25</f>
        <v>SALDO A FAVOR DEL PRESTADOR</v>
      </c>
      <c r="AJ31" s="32"/>
      <c r="AK31" s="33"/>
    </row>
    <row r="32" spans="1:37" s="34" customFormat="1" x14ac:dyDescent="0.25">
      <c r="A32" s="23">
        <v>24</v>
      </c>
      <c r="B32" s="24" t="s">
        <v>44</v>
      </c>
      <c r="C32" s="23" t="str">
        <f>+[1]DEPURADO!A26</f>
        <v>ESEC1400</v>
      </c>
      <c r="D32" s="23">
        <f>+[1]DEPURADO!B26</f>
        <v>1400</v>
      </c>
      <c r="E32" s="25">
        <f>+[1]DEPURADO!C26</f>
        <v>44255</v>
      </c>
      <c r="F32" s="26">
        <f>+IF([1]DEPURADO!D26&gt;1,[1]DEPURADO!D26," ")</f>
        <v>44263</v>
      </c>
      <c r="G32" s="27">
        <f>[1]DEPURADO!F26</f>
        <v>186761</v>
      </c>
      <c r="H32" s="28">
        <v>0</v>
      </c>
      <c r="I32" s="28">
        <f>+[1]DEPURADO!N26+[1]DEPURADO!O26</f>
        <v>0</v>
      </c>
      <c r="J32" s="28">
        <f>+[1]DEPURADO!S26</f>
        <v>0</v>
      </c>
      <c r="K32" s="29">
        <f>+[1]DEPURADO!Q26+[1]DEPURADO!R26</f>
        <v>0</v>
      </c>
      <c r="L32" s="28">
        <v>0</v>
      </c>
      <c r="M32" s="28">
        <v>0</v>
      </c>
      <c r="N32" s="28">
        <f t="shared" si="0"/>
        <v>0</v>
      </c>
      <c r="O32" s="28">
        <f t="shared" si="1"/>
        <v>186761</v>
      </c>
      <c r="P32" s="24">
        <f>IF([1]DEPURADO!I26&gt;1,0,[1]DEPURADO!B26)</f>
        <v>1400</v>
      </c>
      <c r="Q32" s="30">
        <f t="shared" si="2"/>
        <v>186761</v>
      </c>
      <c r="R32" s="31">
        <f t="shared" si="3"/>
        <v>0</v>
      </c>
      <c r="S32" s="31">
        <f>+[1]DEPURADO!K26</f>
        <v>0</v>
      </c>
      <c r="T32" s="23" t="s">
        <v>45</v>
      </c>
      <c r="U32" s="31">
        <f>+[1]DEPURADO!J26</f>
        <v>0</v>
      </c>
      <c r="V32" s="30"/>
      <c r="W32" s="23" t="s">
        <v>45</v>
      </c>
      <c r="X32" s="31">
        <f>+[1]DEPURADO!L26+[1]DEPURADO!M26</f>
        <v>0</v>
      </c>
      <c r="Y32" s="23" t="s">
        <v>45</v>
      </c>
      <c r="Z32" s="31">
        <f t="shared" si="4"/>
        <v>0</v>
      </c>
      <c r="AA32" s="31"/>
      <c r="AB32" s="31">
        <v>0</v>
      </c>
      <c r="AC32" s="31">
        <v>0</v>
      </c>
      <c r="AD32" s="30"/>
      <c r="AE32" s="30">
        <f>+[1]DEPURADO!L26</f>
        <v>0</v>
      </c>
      <c r="AF32" s="30">
        <v>0</v>
      </c>
      <c r="AG32" s="30">
        <f t="shared" si="5"/>
        <v>186761</v>
      </c>
      <c r="AH32" s="30">
        <v>0</v>
      </c>
      <c r="AI32" s="30" t="str">
        <f>+[1]DEPURADO!G26</f>
        <v>SALDO A FAVOR DEL PRESTADOR</v>
      </c>
      <c r="AJ32" s="32"/>
      <c r="AK32" s="33"/>
    </row>
    <row r="33" spans="1:37" s="34" customFormat="1" x14ac:dyDescent="0.25">
      <c r="A33" s="23">
        <v>25</v>
      </c>
      <c r="B33" s="24" t="s">
        <v>44</v>
      </c>
      <c r="C33" s="23" t="str">
        <f>+[1]DEPURADO!A27</f>
        <v>ESEC1401</v>
      </c>
      <c r="D33" s="23">
        <f>+[1]DEPURADO!B27</f>
        <v>1401</v>
      </c>
      <c r="E33" s="25">
        <f>+[1]DEPURADO!C27</f>
        <v>44255</v>
      </c>
      <c r="F33" s="26">
        <f>+IF([1]DEPURADO!D27&gt;1,[1]DEPURADO!D27," ")</f>
        <v>44263</v>
      </c>
      <c r="G33" s="27">
        <f>[1]DEPURADO!F27</f>
        <v>109400</v>
      </c>
      <c r="H33" s="28">
        <v>0</v>
      </c>
      <c r="I33" s="28">
        <f>+[1]DEPURADO!N27+[1]DEPURADO!O27</f>
        <v>0</v>
      </c>
      <c r="J33" s="28">
        <f>+[1]DEPURADO!S27</f>
        <v>0</v>
      </c>
      <c r="K33" s="29">
        <f>+[1]DEPURADO!Q27+[1]DEPURADO!R27</f>
        <v>0</v>
      </c>
      <c r="L33" s="28">
        <v>0</v>
      </c>
      <c r="M33" s="28">
        <v>0</v>
      </c>
      <c r="N33" s="28">
        <f t="shared" si="0"/>
        <v>0</v>
      </c>
      <c r="O33" s="28">
        <f t="shared" si="1"/>
        <v>109400</v>
      </c>
      <c r="P33" s="24">
        <f>IF([1]DEPURADO!I27&gt;1,0,[1]DEPURADO!B27)</f>
        <v>1401</v>
      </c>
      <c r="Q33" s="30">
        <f t="shared" si="2"/>
        <v>109400</v>
      </c>
      <c r="R33" s="31">
        <f t="shared" si="3"/>
        <v>0</v>
      </c>
      <c r="S33" s="31">
        <f>+[1]DEPURADO!K27</f>
        <v>0</v>
      </c>
      <c r="T33" s="23" t="s">
        <v>45</v>
      </c>
      <c r="U33" s="31">
        <f>+[1]DEPURADO!J27</f>
        <v>0</v>
      </c>
      <c r="V33" s="30"/>
      <c r="W33" s="23" t="s">
        <v>45</v>
      </c>
      <c r="X33" s="31">
        <f>+[1]DEPURADO!L27+[1]DEPURADO!M27</f>
        <v>0</v>
      </c>
      <c r="Y33" s="23" t="s">
        <v>45</v>
      </c>
      <c r="Z33" s="31">
        <f t="shared" si="4"/>
        <v>0</v>
      </c>
      <c r="AA33" s="31"/>
      <c r="AB33" s="31">
        <v>0</v>
      </c>
      <c r="AC33" s="31">
        <v>0</v>
      </c>
      <c r="AD33" s="30"/>
      <c r="AE33" s="30">
        <f>+[1]DEPURADO!L27</f>
        <v>0</v>
      </c>
      <c r="AF33" s="30">
        <v>0</v>
      </c>
      <c r="AG33" s="30">
        <f t="shared" si="5"/>
        <v>109400</v>
      </c>
      <c r="AH33" s="30">
        <v>0</v>
      </c>
      <c r="AI33" s="30" t="str">
        <f>+[1]DEPURADO!G27</f>
        <v>SALDO A FAVOR DEL PRESTADOR</v>
      </c>
      <c r="AJ33" s="32"/>
      <c r="AK33" s="33"/>
    </row>
    <row r="34" spans="1:37" s="34" customFormat="1" x14ac:dyDescent="0.25">
      <c r="A34" s="23">
        <v>26</v>
      </c>
      <c r="B34" s="24" t="s">
        <v>44</v>
      </c>
      <c r="C34" s="23" t="str">
        <f>+[1]DEPURADO!A28</f>
        <v>ESEC1402</v>
      </c>
      <c r="D34" s="23">
        <f>+[1]DEPURADO!B28</f>
        <v>1402</v>
      </c>
      <c r="E34" s="25">
        <f>+[1]DEPURADO!C28</f>
        <v>44255</v>
      </c>
      <c r="F34" s="26">
        <f>+IF([1]DEPURADO!D28&gt;1,[1]DEPURADO!D28," ")</f>
        <v>44263</v>
      </c>
      <c r="G34" s="27">
        <f>[1]DEPURADO!F28</f>
        <v>59700</v>
      </c>
      <c r="H34" s="28">
        <v>0</v>
      </c>
      <c r="I34" s="28">
        <f>+[1]DEPURADO!N28+[1]DEPURADO!O28</f>
        <v>0</v>
      </c>
      <c r="J34" s="28">
        <f>+[1]DEPURADO!S28</f>
        <v>0</v>
      </c>
      <c r="K34" s="29">
        <f>+[1]DEPURADO!Q28+[1]DEPURADO!R28</f>
        <v>0</v>
      </c>
      <c r="L34" s="28">
        <v>0</v>
      </c>
      <c r="M34" s="28">
        <v>0</v>
      </c>
      <c r="N34" s="28">
        <f t="shared" si="0"/>
        <v>0</v>
      </c>
      <c r="O34" s="28">
        <f t="shared" si="1"/>
        <v>59700</v>
      </c>
      <c r="P34" s="24">
        <f>IF([1]DEPURADO!I28&gt;1,0,[1]DEPURADO!B28)</f>
        <v>1402</v>
      </c>
      <c r="Q34" s="30">
        <f t="shared" si="2"/>
        <v>59700</v>
      </c>
      <c r="R34" s="31">
        <f t="shared" si="3"/>
        <v>0</v>
      </c>
      <c r="S34" s="31">
        <f>+[1]DEPURADO!K28</f>
        <v>0</v>
      </c>
      <c r="T34" s="23" t="s">
        <v>45</v>
      </c>
      <c r="U34" s="31">
        <f>+[1]DEPURADO!J28</f>
        <v>0</v>
      </c>
      <c r="V34" s="30"/>
      <c r="W34" s="23" t="s">
        <v>45</v>
      </c>
      <c r="X34" s="31">
        <f>+[1]DEPURADO!L28+[1]DEPURADO!M28</f>
        <v>0</v>
      </c>
      <c r="Y34" s="23" t="s">
        <v>45</v>
      </c>
      <c r="Z34" s="31">
        <f t="shared" si="4"/>
        <v>0</v>
      </c>
      <c r="AA34" s="31"/>
      <c r="AB34" s="31">
        <v>0</v>
      </c>
      <c r="AC34" s="31">
        <v>0</v>
      </c>
      <c r="AD34" s="30"/>
      <c r="AE34" s="30">
        <f>+[1]DEPURADO!L28</f>
        <v>0</v>
      </c>
      <c r="AF34" s="30">
        <v>0</v>
      </c>
      <c r="AG34" s="30">
        <f t="shared" si="5"/>
        <v>59700</v>
      </c>
      <c r="AH34" s="30">
        <v>0</v>
      </c>
      <c r="AI34" s="30" t="str">
        <f>+[1]DEPURADO!G28</f>
        <v>SALDO A FAVOR DEL PRESTADOR</v>
      </c>
      <c r="AJ34" s="32"/>
      <c r="AK34" s="33"/>
    </row>
    <row r="35" spans="1:37" s="34" customFormat="1" x14ac:dyDescent="0.25">
      <c r="A35" s="23">
        <v>27</v>
      </c>
      <c r="B35" s="24" t="s">
        <v>44</v>
      </c>
      <c r="C35" s="23" t="str">
        <f>+[1]DEPURADO!A29</f>
        <v>ESEC1403</v>
      </c>
      <c r="D35" s="23">
        <f>+[1]DEPURADO!B29</f>
        <v>1403</v>
      </c>
      <c r="E35" s="25">
        <f>+[1]DEPURADO!C29</f>
        <v>44255</v>
      </c>
      <c r="F35" s="26">
        <f>+IF([1]DEPURADO!D29&gt;1,[1]DEPURADO!D29," ")</f>
        <v>44263</v>
      </c>
      <c r="G35" s="27">
        <f>[1]DEPURADO!F29</f>
        <v>59700</v>
      </c>
      <c r="H35" s="28">
        <v>0</v>
      </c>
      <c r="I35" s="28">
        <f>+[1]DEPURADO!N29+[1]DEPURADO!O29</f>
        <v>0</v>
      </c>
      <c r="J35" s="28">
        <f>+[1]DEPURADO!S29</f>
        <v>0</v>
      </c>
      <c r="K35" s="29">
        <f>+[1]DEPURADO!Q29+[1]DEPURADO!R29</f>
        <v>0</v>
      </c>
      <c r="L35" s="28">
        <v>0</v>
      </c>
      <c r="M35" s="28">
        <v>0</v>
      </c>
      <c r="N35" s="28">
        <f t="shared" si="0"/>
        <v>0</v>
      </c>
      <c r="O35" s="28">
        <f t="shared" si="1"/>
        <v>59700</v>
      </c>
      <c r="P35" s="24">
        <f>IF([1]DEPURADO!I29&gt;1,0,[1]DEPURADO!B29)</f>
        <v>1403</v>
      </c>
      <c r="Q35" s="30">
        <f t="shared" si="2"/>
        <v>59700</v>
      </c>
      <c r="R35" s="31">
        <f t="shared" si="3"/>
        <v>0</v>
      </c>
      <c r="S35" s="31">
        <f>+[1]DEPURADO!K29</f>
        <v>0</v>
      </c>
      <c r="T35" s="23" t="s">
        <v>45</v>
      </c>
      <c r="U35" s="31">
        <f>+[1]DEPURADO!J29</f>
        <v>0</v>
      </c>
      <c r="V35" s="30"/>
      <c r="W35" s="23" t="s">
        <v>45</v>
      </c>
      <c r="X35" s="31">
        <f>+[1]DEPURADO!L29+[1]DEPURADO!M29</f>
        <v>0</v>
      </c>
      <c r="Y35" s="23" t="s">
        <v>45</v>
      </c>
      <c r="Z35" s="31">
        <f t="shared" si="4"/>
        <v>0</v>
      </c>
      <c r="AA35" s="31"/>
      <c r="AB35" s="31">
        <v>0</v>
      </c>
      <c r="AC35" s="31">
        <v>0</v>
      </c>
      <c r="AD35" s="30"/>
      <c r="AE35" s="30">
        <f>+[1]DEPURADO!L29</f>
        <v>0</v>
      </c>
      <c r="AF35" s="30">
        <v>0</v>
      </c>
      <c r="AG35" s="30">
        <f t="shared" si="5"/>
        <v>59700</v>
      </c>
      <c r="AH35" s="30">
        <v>0</v>
      </c>
      <c r="AI35" s="30" t="str">
        <f>+[1]DEPURADO!G29</f>
        <v>SALDO A FAVOR DEL PRESTADOR</v>
      </c>
      <c r="AJ35" s="32"/>
      <c r="AK35" s="33"/>
    </row>
    <row r="36" spans="1:37" s="34" customFormat="1" x14ac:dyDescent="0.25">
      <c r="A36" s="23">
        <v>28</v>
      </c>
      <c r="B36" s="24" t="s">
        <v>44</v>
      </c>
      <c r="C36" s="23" t="str">
        <f>+[1]DEPURADO!A30</f>
        <v>ESEC1404</v>
      </c>
      <c r="D36" s="23">
        <f>+[1]DEPURADO!B30</f>
        <v>1404</v>
      </c>
      <c r="E36" s="25">
        <f>+[1]DEPURADO!C30</f>
        <v>44255</v>
      </c>
      <c r="F36" s="26">
        <f>+IF([1]DEPURADO!D30&gt;1,[1]DEPURADO!D30," ")</f>
        <v>44263</v>
      </c>
      <c r="G36" s="27">
        <f>[1]DEPURADO!F30</f>
        <v>232006</v>
      </c>
      <c r="H36" s="28">
        <v>0</v>
      </c>
      <c r="I36" s="28">
        <f>+[1]DEPURADO!N30+[1]DEPURADO!O30</f>
        <v>0</v>
      </c>
      <c r="J36" s="28">
        <f>+[1]DEPURADO!S30</f>
        <v>0</v>
      </c>
      <c r="K36" s="29">
        <f>+[1]DEPURADO!Q30+[1]DEPURADO!R30</f>
        <v>0</v>
      </c>
      <c r="L36" s="28">
        <v>0</v>
      </c>
      <c r="M36" s="28">
        <v>0</v>
      </c>
      <c r="N36" s="28">
        <f t="shared" si="0"/>
        <v>0</v>
      </c>
      <c r="O36" s="28">
        <f t="shared" si="1"/>
        <v>232006</v>
      </c>
      <c r="P36" s="24">
        <f>IF([1]DEPURADO!I30&gt;1,0,[1]DEPURADO!B30)</f>
        <v>1404</v>
      </c>
      <c r="Q36" s="30">
        <f t="shared" si="2"/>
        <v>232006</v>
      </c>
      <c r="R36" s="31">
        <f t="shared" si="3"/>
        <v>0</v>
      </c>
      <c r="S36" s="31">
        <f>+[1]DEPURADO!K30</f>
        <v>0</v>
      </c>
      <c r="T36" s="23" t="s">
        <v>45</v>
      </c>
      <c r="U36" s="31">
        <f>+[1]DEPURADO!J30</f>
        <v>0</v>
      </c>
      <c r="V36" s="30"/>
      <c r="W36" s="23" t="s">
        <v>45</v>
      </c>
      <c r="X36" s="31">
        <f>+[1]DEPURADO!L30+[1]DEPURADO!M30</f>
        <v>0</v>
      </c>
      <c r="Y36" s="23" t="s">
        <v>45</v>
      </c>
      <c r="Z36" s="31">
        <f t="shared" si="4"/>
        <v>0</v>
      </c>
      <c r="AA36" s="31"/>
      <c r="AB36" s="31">
        <v>0</v>
      </c>
      <c r="AC36" s="31">
        <v>0</v>
      </c>
      <c r="AD36" s="30"/>
      <c r="AE36" s="30">
        <f>+[1]DEPURADO!L30</f>
        <v>0</v>
      </c>
      <c r="AF36" s="30">
        <v>0</v>
      </c>
      <c r="AG36" s="30">
        <f t="shared" si="5"/>
        <v>232006</v>
      </c>
      <c r="AH36" s="30">
        <v>0</v>
      </c>
      <c r="AI36" s="30" t="str">
        <f>+[1]DEPURADO!G30</f>
        <v>SALDO A FAVOR DEL PRESTADOR</v>
      </c>
      <c r="AJ36" s="32"/>
      <c r="AK36" s="33"/>
    </row>
    <row r="37" spans="1:37" s="34" customFormat="1" x14ac:dyDescent="0.25">
      <c r="A37" s="23">
        <v>29</v>
      </c>
      <c r="B37" s="24" t="s">
        <v>44</v>
      </c>
      <c r="C37" s="23" t="str">
        <f>+[1]DEPURADO!A31</f>
        <v>ESEC1405</v>
      </c>
      <c r="D37" s="23">
        <f>+[1]DEPURADO!B31</f>
        <v>1405</v>
      </c>
      <c r="E37" s="25">
        <f>+[1]DEPURADO!C31</f>
        <v>44255</v>
      </c>
      <c r="F37" s="26">
        <f>+IF([1]DEPURADO!D31&gt;1,[1]DEPURADO!D31," ")</f>
        <v>44263</v>
      </c>
      <c r="G37" s="27">
        <f>[1]DEPURADO!F31</f>
        <v>204949</v>
      </c>
      <c r="H37" s="28">
        <v>0</v>
      </c>
      <c r="I37" s="28">
        <f>+[1]DEPURADO!N31+[1]DEPURADO!O31</f>
        <v>0</v>
      </c>
      <c r="J37" s="28">
        <f>+[1]DEPURADO!S31</f>
        <v>0</v>
      </c>
      <c r="K37" s="29">
        <f>+[1]DEPURADO!Q31+[1]DEPURADO!R31</f>
        <v>0</v>
      </c>
      <c r="L37" s="28">
        <v>0</v>
      </c>
      <c r="M37" s="28">
        <v>0</v>
      </c>
      <c r="N37" s="28">
        <f t="shared" si="0"/>
        <v>0</v>
      </c>
      <c r="O37" s="28">
        <f t="shared" si="1"/>
        <v>204949</v>
      </c>
      <c r="P37" s="24">
        <f>IF([1]DEPURADO!I31&gt;1,0,[1]DEPURADO!B31)</f>
        <v>1405</v>
      </c>
      <c r="Q37" s="30">
        <f t="shared" si="2"/>
        <v>204949</v>
      </c>
      <c r="R37" s="31">
        <f t="shared" si="3"/>
        <v>0</v>
      </c>
      <c r="S37" s="31">
        <f>+[1]DEPURADO!K31</f>
        <v>0</v>
      </c>
      <c r="T37" s="23" t="s">
        <v>45</v>
      </c>
      <c r="U37" s="31">
        <f>+[1]DEPURADO!J31</f>
        <v>0</v>
      </c>
      <c r="V37" s="30"/>
      <c r="W37" s="23" t="s">
        <v>45</v>
      </c>
      <c r="X37" s="31">
        <f>+[1]DEPURADO!L31+[1]DEPURADO!M31</f>
        <v>0</v>
      </c>
      <c r="Y37" s="23" t="s">
        <v>45</v>
      </c>
      <c r="Z37" s="31">
        <f t="shared" si="4"/>
        <v>0</v>
      </c>
      <c r="AA37" s="31"/>
      <c r="AB37" s="31">
        <v>0</v>
      </c>
      <c r="AC37" s="31">
        <v>0</v>
      </c>
      <c r="AD37" s="30"/>
      <c r="AE37" s="30">
        <f>+[1]DEPURADO!L31</f>
        <v>0</v>
      </c>
      <c r="AF37" s="30">
        <v>0</v>
      </c>
      <c r="AG37" s="30">
        <f t="shared" si="5"/>
        <v>204949</v>
      </c>
      <c r="AH37" s="30">
        <v>0</v>
      </c>
      <c r="AI37" s="30" t="str">
        <f>+[1]DEPURADO!G31</f>
        <v>SALDO A FAVOR DEL PRESTADOR</v>
      </c>
      <c r="AJ37" s="32"/>
      <c r="AK37" s="33"/>
    </row>
    <row r="38" spans="1:37" s="34" customFormat="1" x14ac:dyDescent="0.25">
      <c r="A38" s="23">
        <v>30</v>
      </c>
      <c r="B38" s="24" t="s">
        <v>44</v>
      </c>
      <c r="C38" s="23" t="str">
        <f>+[1]DEPURADO!A32</f>
        <v>ESEC1406</v>
      </c>
      <c r="D38" s="23">
        <f>+[1]DEPURADO!B32</f>
        <v>1406</v>
      </c>
      <c r="E38" s="25">
        <f>+[1]DEPURADO!C32</f>
        <v>44255</v>
      </c>
      <c r="F38" s="26">
        <f>+IF([1]DEPURADO!D32&gt;1,[1]DEPURADO!D32," ")</f>
        <v>44263</v>
      </c>
      <c r="G38" s="27">
        <f>[1]DEPURADO!F32</f>
        <v>151763</v>
      </c>
      <c r="H38" s="28">
        <v>0</v>
      </c>
      <c r="I38" s="28">
        <f>+[1]DEPURADO!N32+[1]DEPURADO!O32</f>
        <v>0</v>
      </c>
      <c r="J38" s="28">
        <f>+[1]DEPURADO!S32</f>
        <v>0</v>
      </c>
      <c r="K38" s="29">
        <f>+[1]DEPURADO!Q32+[1]DEPURADO!R32</f>
        <v>0</v>
      </c>
      <c r="L38" s="28">
        <v>0</v>
      </c>
      <c r="M38" s="28">
        <v>0</v>
      </c>
      <c r="N38" s="28">
        <f t="shared" si="0"/>
        <v>0</v>
      </c>
      <c r="O38" s="28">
        <f t="shared" si="1"/>
        <v>151763</v>
      </c>
      <c r="P38" s="24">
        <f>IF([1]DEPURADO!I32&gt;1,0,[1]DEPURADO!B32)</f>
        <v>1406</v>
      </c>
      <c r="Q38" s="30">
        <f t="shared" si="2"/>
        <v>151763</v>
      </c>
      <c r="R38" s="31">
        <f t="shared" si="3"/>
        <v>0</v>
      </c>
      <c r="S38" s="31">
        <f>+[1]DEPURADO!K32</f>
        <v>0</v>
      </c>
      <c r="T38" s="23" t="s">
        <v>45</v>
      </c>
      <c r="U38" s="31">
        <f>+[1]DEPURADO!J32</f>
        <v>0</v>
      </c>
      <c r="V38" s="30"/>
      <c r="W38" s="23" t="s">
        <v>45</v>
      </c>
      <c r="X38" s="31">
        <f>+[1]DEPURADO!L32+[1]DEPURADO!M32</f>
        <v>0</v>
      </c>
      <c r="Y38" s="23" t="s">
        <v>45</v>
      </c>
      <c r="Z38" s="31">
        <f t="shared" si="4"/>
        <v>0</v>
      </c>
      <c r="AA38" s="31"/>
      <c r="AB38" s="31">
        <v>0</v>
      </c>
      <c r="AC38" s="31">
        <v>0</v>
      </c>
      <c r="AD38" s="30"/>
      <c r="AE38" s="30">
        <f>+[1]DEPURADO!L32</f>
        <v>0</v>
      </c>
      <c r="AF38" s="30">
        <v>0</v>
      </c>
      <c r="AG38" s="30">
        <f t="shared" si="5"/>
        <v>151763</v>
      </c>
      <c r="AH38" s="30">
        <v>0</v>
      </c>
      <c r="AI38" s="30" t="str">
        <f>+[1]DEPURADO!G32</f>
        <v>SALDO A FAVOR DEL PRESTADOR</v>
      </c>
      <c r="AJ38" s="32"/>
      <c r="AK38" s="33"/>
    </row>
    <row r="39" spans="1:37" s="34" customFormat="1" x14ac:dyDescent="0.25">
      <c r="A39" s="23">
        <v>31</v>
      </c>
      <c r="B39" s="24" t="s">
        <v>44</v>
      </c>
      <c r="C39" s="23" t="str">
        <f>+[1]DEPURADO!A33</f>
        <v>ESEC1407</v>
      </c>
      <c r="D39" s="23">
        <f>+[1]DEPURADO!B33</f>
        <v>1407</v>
      </c>
      <c r="E39" s="25">
        <f>+[1]DEPURADO!C33</f>
        <v>44255</v>
      </c>
      <c r="F39" s="26">
        <f>+IF([1]DEPURADO!D33&gt;1,[1]DEPURADO!D33," ")</f>
        <v>44263</v>
      </c>
      <c r="G39" s="27">
        <f>[1]DEPURADO!F33</f>
        <v>59700</v>
      </c>
      <c r="H39" s="28">
        <v>0</v>
      </c>
      <c r="I39" s="28">
        <f>+[1]DEPURADO!N33+[1]DEPURADO!O33</f>
        <v>0</v>
      </c>
      <c r="J39" s="28">
        <f>+[1]DEPURADO!S33</f>
        <v>0</v>
      </c>
      <c r="K39" s="29">
        <f>+[1]DEPURADO!Q33+[1]DEPURADO!R33</f>
        <v>0</v>
      </c>
      <c r="L39" s="28">
        <v>0</v>
      </c>
      <c r="M39" s="28">
        <v>0</v>
      </c>
      <c r="N39" s="28">
        <f t="shared" si="0"/>
        <v>0</v>
      </c>
      <c r="O39" s="28">
        <f t="shared" si="1"/>
        <v>59700</v>
      </c>
      <c r="P39" s="24">
        <f>IF([1]DEPURADO!I33&gt;1,0,[1]DEPURADO!B33)</f>
        <v>1407</v>
      </c>
      <c r="Q39" s="30">
        <f t="shared" si="2"/>
        <v>59700</v>
      </c>
      <c r="R39" s="31">
        <f t="shared" si="3"/>
        <v>0</v>
      </c>
      <c r="S39" s="31">
        <f>+[1]DEPURADO!K33</f>
        <v>0</v>
      </c>
      <c r="T39" s="23" t="s">
        <v>45</v>
      </c>
      <c r="U39" s="31">
        <f>+[1]DEPURADO!J33</f>
        <v>0</v>
      </c>
      <c r="V39" s="30"/>
      <c r="W39" s="23" t="s">
        <v>45</v>
      </c>
      <c r="X39" s="31">
        <f>+[1]DEPURADO!L33+[1]DEPURADO!M33</f>
        <v>0</v>
      </c>
      <c r="Y39" s="23" t="s">
        <v>45</v>
      </c>
      <c r="Z39" s="31">
        <f t="shared" si="4"/>
        <v>0</v>
      </c>
      <c r="AA39" s="31"/>
      <c r="AB39" s="31">
        <v>0</v>
      </c>
      <c r="AC39" s="31">
        <v>0</v>
      </c>
      <c r="AD39" s="30"/>
      <c r="AE39" s="30">
        <f>+[1]DEPURADO!L33</f>
        <v>0</v>
      </c>
      <c r="AF39" s="30">
        <v>0</v>
      </c>
      <c r="AG39" s="30">
        <f t="shared" si="5"/>
        <v>59700</v>
      </c>
      <c r="AH39" s="30">
        <v>0</v>
      </c>
      <c r="AI39" s="30" t="str">
        <f>+[1]DEPURADO!G33</f>
        <v>SALDO A FAVOR DEL PRESTADOR</v>
      </c>
      <c r="AJ39" s="32"/>
      <c r="AK39" s="33"/>
    </row>
    <row r="40" spans="1:37" s="34" customFormat="1" x14ac:dyDescent="0.25">
      <c r="A40" s="23">
        <v>32</v>
      </c>
      <c r="B40" s="24" t="s">
        <v>44</v>
      </c>
      <c r="C40" s="23" t="str">
        <f>+[1]DEPURADO!A34</f>
        <v>ESEC1408</v>
      </c>
      <c r="D40" s="23">
        <f>+[1]DEPURADO!B34</f>
        <v>1408</v>
      </c>
      <c r="E40" s="25">
        <f>+[1]DEPURADO!C34</f>
        <v>44255</v>
      </c>
      <c r="F40" s="26">
        <f>+IF([1]DEPURADO!D34&gt;1,[1]DEPURADO!D34," ")</f>
        <v>44263</v>
      </c>
      <c r="G40" s="27">
        <f>[1]DEPURADO!F34</f>
        <v>219468</v>
      </c>
      <c r="H40" s="28">
        <v>0</v>
      </c>
      <c r="I40" s="28">
        <f>+[1]DEPURADO!N34+[1]DEPURADO!O34</f>
        <v>0</v>
      </c>
      <c r="J40" s="28">
        <f>+[1]DEPURADO!S34</f>
        <v>0</v>
      </c>
      <c r="K40" s="29">
        <f>+[1]DEPURADO!Q34+[1]DEPURADO!R34</f>
        <v>0</v>
      </c>
      <c r="L40" s="28">
        <v>0</v>
      </c>
      <c r="M40" s="28">
        <v>0</v>
      </c>
      <c r="N40" s="28">
        <f t="shared" si="0"/>
        <v>0</v>
      </c>
      <c r="O40" s="28">
        <f t="shared" si="1"/>
        <v>219468</v>
      </c>
      <c r="P40" s="24">
        <f>IF([1]DEPURADO!I34&gt;1,0,[1]DEPURADO!B34)</f>
        <v>1408</v>
      </c>
      <c r="Q40" s="30">
        <f t="shared" si="2"/>
        <v>219468</v>
      </c>
      <c r="R40" s="31">
        <f t="shared" si="3"/>
        <v>0</v>
      </c>
      <c r="S40" s="31">
        <f>+[1]DEPURADO!K34</f>
        <v>0</v>
      </c>
      <c r="T40" s="23" t="s">
        <v>45</v>
      </c>
      <c r="U40" s="31">
        <f>+[1]DEPURADO!J34</f>
        <v>0</v>
      </c>
      <c r="V40" s="30"/>
      <c r="W40" s="23" t="s">
        <v>45</v>
      </c>
      <c r="X40" s="31">
        <f>+[1]DEPURADO!L34+[1]DEPURADO!M34</f>
        <v>0</v>
      </c>
      <c r="Y40" s="23" t="s">
        <v>45</v>
      </c>
      <c r="Z40" s="31">
        <f t="shared" si="4"/>
        <v>0</v>
      </c>
      <c r="AA40" s="31"/>
      <c r="AB40" s="31">
        <v>0</v>
      </c>
      <c r="AC40" s="31">
        <v>0</v>
      </c>
      <c r="AD40" s="30"/>
      <c r="AE40" s="30">
        <f>+[1]DEPURADO!L34</f>
        <v>0</v>
      </c>
      <c r="AF40" s="30">
        <v>0</v>
      </c>
      <c r="AG40" s="30">
        <f t="shared" si="5"/>
        <v>219468</v>
      </c>
      <c r="AH40" s="30">
        <v>0</v>
      </c>
      <c r="AI40" s="30" t="str">
        <f>+[1]DEPURADO!G34</f>
        <v>SALDO A FAVOR DEL PRESTADOR</v>
      </c>
      <c r="AJ40" s="32"/>
      <c r="AK40" s="33"/>
    </row>
    <row r="41" spans="1:37" s="34" customFormat="1" x14ac:dyDescent="0.25">
      <c r="A41" s="23">
        <v>33</v>
      </c>
      <c r="B41" s="24" t="s">
        <v>44</v>
      </c>
      <c r="C41" s="23" t="str">
        <f>+[1]DEPURADO!A35</f>
        <v>ESEC1951</v>
      </c>
      <c r="D41" s="23">
        <f>+[1]DEPURADO!B35</f>
        <v>1951</v>
      </c>
      <c r="E41" s="25">
        <f>+[1]DEPURADO!C35</f>
        <v>44286</v>
      </c>
      <c r="F41" s="26">
        <f>+IF([1]DEPURADO!D35&gt;1,[1]DEPURADO!D35," ")</f>
        <v>44299</v>
      </c>
      <c r="G41" s="27">
        <f>[1]DEPURADO!F35</f>
        <v>211053</v>
      </c>
      <c r="H41" s="28">
        <v>0</v>
      </c>
      <c r="I41" s="28">
        <f>+[1]DEPURADO!N35+[1]DEPURADO!O35</f>
        <v>0</v>
      </c>
      <c r="J41" s="28">
        <f>+[1]DEPURADO!S35</f>
        <v>0</v>
      </c>
      <c r="K41" s="29">
        <f>+[1]DEPURADO!Q35+[1]DEPURADO!R35</f>
        <v>0</v>
      </c>
      <c r="L41" s="28">
        <v>0</v>
      </c>
      <c r="M41" s="28">
        <v>0</v>
      </c>
      <c r="N41" s="28">
        <f t="shared" si="0"/>
        <v>0</v>
      </c>
      <c r="O41" s="28">
        <f t="shared" si="1"/>
        <v>211053</v>
      </c>
      <c r="P41" s="24">
        <f>IF([1]DEPURADO!I35&gt;1,0,[1]DEPURADO!B35)</f>
        <v>1951</v>
      </c>
      <c r="Q41" s="30">
        <f t="shared" si="2"/>
        <v>211053</v>
      </c>
      <c r="R41" s="31">
        <f t="shared" si="3"/>
        <v>0</v>
      </c>
      <c r="S41" s="31">
        <f>+[1]DEPURADO!K35</f>
        <v>0</v>
      </c>
      <c r="T41" s="23" t="s">
        <v>45</v>
      </c>
      <c r="U41" s="31">
        <f>+[1]DEPURADO!J35</f>
        <v>0</v>
      </c>
      <c r="V41" s="30"/>
      <c r="W41" s="23" t="s">
        <v>45</v>
      </c>
      <c r="X41" s="31">
        <f>+[1]DEPURADO!L35+[1]DEPURADO!M35</f>
        <v>0</v>
      </c>
      <c r="Y41" s="23" t="s">
        <v>45</v>
      </c>
      <c r="Z41" s="31">
        <f t="shared" si="4"/>
        <v>0</v>
      </c>
      <c r="AA41" s="31"/>
      <c r="AB41" s="31">
        <v>0</v>
      </c>
      <c r="AC41" s="31">
        <v>0</v>
      </c>
      <c r="AD41" s="30"/>
      <c r="AE41" s="30">
        <f>+[1]DEPURADO!L35</f>
        <v>0</v>
      </c>
      <c r="AF41" s="30">
        <v>0</v>
      </c>
      <c r="AG41" s="30">
        <f t="shared" si="5"/>
        <v>211053</v>
      </c>
      <c r="AH41" s="30">
        <v>0</v>
      </c>
      <c r="AI41" s="30" t="str">
        <f>+[1]DEPURADO!G35</f>
        <v>SALDO A FAVOR DEL PRESTADOR</v>
      </c>
      <c r="AJ41" s="32"/>
      <c r="AK41" s="33"/>
    </row>
    <row r="42" spans="1:37" s="34" customFormat="1" x14ac:dyDescent="0.25">
      <c r="A42" s="23">
        <v>34</v>
      </c>
      <c r="B42" s="24" t="s">
        <v>44</v>
      </c>
      <c r="C42" s="23" t="str">
        <f>+[1]DEPURADO!A36</f>
        <v>ESEC1952</v>
      </c>
      <c r="D42" s="23">
        <f>+[1]DEPURADO!B36</f>
        <v>1952</v>
      </c>
      <c r="E42" s="25">
        <f>+[1]DEPURADO!C36</f>
        <v>44286</v>
      </c>
      <c r="F42" s="26">
        <f>+IF([1]DEPURADO!D36&gt;1,[1]DEPURADO!D36," ")</f>
        <v>44299</v>
      </c>
      <c r="G42" s="27">
        <f>[1]DEPURADO!F36</f>
        <v>59700</v>
      </c>
      <c r="H42" s="28">
        <v>0</v>
      </c>
      <c r="I42" s="28">
        <f>+[1]DEPURADO!N36+[1]DEPURADO!O36</f>
        <v>0</v>
      </c>
      <c r="J42" s="28">
        <f>+[1]DEPURADO!S36</f>
        <v>0</v>
      </c>
      <c r="K42" s="29">
        <f>+[1]DEPURADO!Q36+[1]DEPURADO!R36</f>
        <v>0</v>
      </c>
      <c r="L42" s="28">
        <v>0</v>
      </c>
      <c r="M42" s="28">
        <v>0</v>
      </c>
      <c r="N42" s="28">
        <f t="shared" si="0"/>
        <v>0</v>
      </c>
      <c r="O42" s="28">
        <f t="shared" si="1"/>
        <v>59700</v>
      </c>
      <c r="P42" s="24">
        <f>IF([1]DEPURADO!I36&gt;1,0,[1]DEPURADO!B36)</f>
        <v>1952</v>
      </c>
      <c r="Q42" s="30">
        <f t="shared" si="2"/>
        <v>59700</v>
      </c>
      <c r="R42" s="31">
        <f t="shared" si="3"/>
        <v>0</v>
      </c>
      <c r="S42" s="31">
        <f>+[1]DEPURADO!K36</f>
        <v>0</v>
      </c>
      <c r="T42" s="23" t="s">
        <v>45</v>
      </c>
      <c r="U42" s="31">
        <f>+[1]DEPURADO!J36</f>
        <v>0</v>
      </c>
      <c r="V42" s="30"/>
      <c r="W42" s="23" t="s">
        <v>45</v>
      </c>
      <c r="X42" s="31">
        <f>+[1]DEPURADO!L36+[1]DEPURADO!M36</f>
        <v>0</v>
      </c>
      <c r="Y42" s="23" t="s">
        <v>45</v>
      </c>
      <c r="Z42" s="31">
        <f t="shared" si="4"/>
        <v>0</v>
      </c>
      <c r="AA42" s="31"/>
      <c r="AB42" s="31">
        <v>0</v>
      </c>
      <c r="AC42" s="31">
        <v>0</v>
      </c>
      <c r="AD42" s="30"/>
      <c r="AE42" s="30">
        <f>+[1]DEPURADO!L36</f>
        <v>0</v>
      </c>
      <c r="AF42" s="30">
        <v>0</v>
      </c>
      <c r="AG42" s="30">
        <f t="shared" si="5"/>
        <v>59700</v>
      </c>
      <c r="AH42" s="30">
        <v>0</v>
      </c>
      <c r="AI42" s="30" t="str">
        <f>+[1]DEPURADO!G36</f>
        <v>SALDO A FAVOR DEL PRESTADOR</v>
      </c>
      <c r="AJ42" s="32"/>
      <c r="AK42" s="33"/>
    </row>
    <row r="43" spans="1:37" s="34" customFormat="1" x14ac:dyDescent="0.25">
      <c r="A43" s="23">
        <v>35</v>
      </c>
      <c r="B43" s="24" t="s">
        <v>44</v>
      </c>
      <c r="C43" s="23" t="str">
        <f>+[1]DEPURADO!A37</f>
        <v>ESEC1953</v>
      </c>
      <c r="D43" s="23">
        <f>+[1]DEPURADO!B37</f>
        <v>1953</v>
      </c>
      <c r="E43" s="25">
        <f>+[1]DEPURADO!C37</f>
        <v>44286</v>
      </c>
      <c r="F43" s="26">
        <f>+IF([1]DEPURADO!D37&gt;1,[1]DEPURADO!D37," ")</f>
        <v>44299</v>
      </c>
      <c r="G43" s="27">
        <f>[1]DEPURADO!F37</f>
        <v>215708</v>
      </c>
      <c r="H43" s="28">
        <v>0</v>
      </c>
      <c r="I43" s="28">
        <f>+[1]DEPURADO!N37+[1]DEPURADO!O37</f>
        <v>0</v>
      </c>
      <c r="J43" s="28">
        <f>+[1]DEPURADO!S37</f>
        <v>0</v>
      </c>
      <c r="K43" s="29">
        <f>+[1]DEPURADO!Q37+[1]DEPURADO!R37</f>
        <v>0</v>
      </c>
      <c r="L43" s="28">
        <v>0</v>
      </c>
      <c r="M43" s="28">
        <v>0</v>
      </c>
      <c r="N43" s="28">
        <f t="shared" si="0"/>
        <v>0</v>
      </c>
      <c r="O43" s="28">
        <f t="shared" si="1"/>
        <v>215708</v>
      </c>
      <c r="P43" s="24">
        <f>IF([1]DEPURADO!I37&gt;1,0,[1]DEPURADO!B37)</f>
        <v>1953</v>
      </c>
      <c r="Q43" s="30">
        <f t="shared" si="2"/>
        <v>215708</v>
      </c>
      <c r="R43" s="31">
        <f t="shared" si="3"/>
        <v>0</v>
      </c>
      <c r="S43" s="31">
        <f>+[1]DEPURADO!K37</f>
        <v>0</v>
      </c>
      <c r="T43" s="23" t="s">
        <v>45</v>
      </c>
      <c r="U43" s="31">
        <f>+[1]DEPURADO!J37</f>
        <v>0</v>
      </c>
      <c r="V43" s="30"/>
      <c r="W43" s="23" t="s">
        <v>45</v>
      </c>
      <c r="X43" s="31">
        <f>+[1]DEPURADO!L37+[1]DEPURADO!M37</f>
        <v>0</v>
      </c>
      <c r="Y43" s="23" t="s">
        <v>45</v>
      </c>
      <c r="Z43" s="31">
        <f t="shared" si="4"/>
        <v>0</v>
      </c>
      <c r="AA43" s="31"/>
      <c r="AB43" s="31">
        <v>0</v>
      </c>
      <c r="AC43" s="31">
        <v>0</v>
      </c>
      <c r="AD43" s="30"/>
      <c r="AE43" s="30">
        <f>+[1]DEPURADO!L37</f>
        <v>0</v>
      </c>
      <c r="AF43" s="30">
        <v>0</v>
      </c>
      <c r="AG43" s="30">
        <f t="shared" si="5"/>
        <v>215708</v>
      </c>
      <c r="AH43" s="30">
        <v>0</v>
      </c>
      <c r="AI43" s="30" t="str">
        <f>+[1]DEPURADO!G37</f>
        <v>SALDO A FAVOR DEL PRESTADOR</v>
      </c>
      <c r="AJ43" s="32"/>
      <c r="AK43" s="33"/>
    </row>
    <row r="44" spans="1:37" s="34" customFormat="1" x14ac:dyDescent="0.25">
      <c r="A44" s="23">
        <v>36</v>
      </c>
      <c r="B44" s="24" t="s">
        <v>44</v>
      </c>
      <c r="C44" s="23" t="str">
        <f>+[1]DEPURADO!A38</f>
        <v>ESEC1954</v>
      </c>
      <c r="D44" s="23">
        <f>+[1]DEPURADO!B38</f>
        <v>1954</v>
      </c>
      <c r="E44" s="25">
        <f>+[1]DEPURADO!C38</f>
        <v>44286</v>
      </c>
      <c r="F44" s="26">
        <f>+IF([1]DEPURADO!D38&gt;1,[1]DEPURADO!D38," ")</f>
        <v>44299</v>
      </c>
      <c r="G44" s="27">
        <f>[1]DEPURADO!F38</f>
        <v>126400</v>
      </c>
      <c r="H44" s="28">
        <v>0</v>
      </c>
      <c r="I44" s="28">
        <f>+[1]DEPURADO!N38+[1]DEPURADO!O38</f>
        <v>0</v>
      </c>
      <c r="J44" s="28">
        <f>+[1]DEPURADO!S38</f>
        <v>0</v>
      </c>
      <c r="K44" s="29">
        <f>+[1]DEPURADO!Q38+[1]DEPURADO!R38</f>
        <v>0</v>
      </c>
      <c r="L44" s="28">
        <v>0</v>
      </c>
      <c r="M44" s="28">
        <v>0</v>
      </c>
      <c r="N44" s="28">
        <f t="shared" si="0"/>
        <v>0</v>
      </c>
      <c r="O44" s="28">
        <f t="shared" si="1"/>
        <v>126400</v>
      </c>
      <c r="P44" s="24">
        <f>IF([1]DEPURADO!I38&gt;1,0,[1]DEPURADO!B38)</f>
        <v>1954</v>
      </c>
      <c r="Q44" s="30">
        <f t="shared" si="2"/>
        <v>126400</v>
      </c>
      <c r="R44" s="31">
        <f t="shared" si="3"/>
        <v>0</v>
      </c>
      <c r="S44" s="31">
        <f>+[1]DEPURADO!K38</f>
        <v>0</v>
      </c>
      <c r="T44" s="23" t="s">
        <v>45</v>
      </c>
      <c r="U44" s="31">
        <f>+[1]DEPURADO!J38</f>
        <v>0</v>
      </c>
      <c r="V44" s="30"/>
      <c r="W44" s="23" t="s">
        <v>45</v>
      </c>
      <c r="X44" s="31">
        <f>+[1]DEPURADO!L38+[1]DEPURADO!M38</f>
        <v>0</v>
      </c>
      <c r="Y44" s="23" t="s">
        <v>45</v>
      </c>
      <c r="Z44" s="31">
        <f t="shared" si="4"/>
        <v>0</v>
      </c>
      <c r="AA44" s="31"/>
      <c r="AB44" s="31">
        <v>0</v>
      </c>
      <c r="AC44" s="31">
        <v>0</v>
      </c>
      <c r="AD44" s="30"/>
      <c r="AE44" s="30">
        <f>+[1]DEPURADO!L38</f>
        <v>0</v>
      </c>
      <c r="AF44" s="30">
        <v>0</v>
      </c>
      <c r="AG44" s="30">
        <f t="shared" si="5"/>
        <v>126400</v>
      </c>
      <c r="AH44" s="30">
        <v>0</v>
      </c>
      <c r="AI44" s="30" t="str">
        <f>+[1]DEPURADO!G38</f>
        <v>SALDO A FAVOR DEL PRESTADOR</v>
      </c>
      <c r="AJ44" s="32"/>
      <c r="AK44" s="33"/>
    </row>
    <row r="45" spans="1:37" s="34" customFormat="1" x14ac:dyDescent="0.25">
      <c r="A45" s="23">
        <v>37</v>
      </c>
      <c r="B45" s="24" t="s">
        <v>44</v>
      </c>
      <c r="C45" s="23" t="str">
        <f>+[1]DEPURADO!A39</f>
        <v>ESEC1955</v>
      </c>
      <c r="D45" s="23">
        <f>+[1]DEPURADO!B39</f>
        <v>1955</v>
      </c>
      <c r="E45" s="25">
        <f>+[1]DEPURADO!C39</f>
        <v>44286</v>
      </c>
      <c r="F45" s="26">
        <f>+IF([1]DEPURADO!D39&gt;1,[1]DEPURADO!D39," ")</f>
        <v>44299</v>
      </c>
      <c r="G45" s="27">
        <f>[1]DEPURADO!F39</f>
        <v>59700</v>
      </c>
      <c r="H45" s="28">
        <v>0</v>
      </c>
      <c r="I45" s="28">
        <f>+[1]DEPURADO!N39+[1]DEPURADO!O39</f>
        <v>0</v>
      </c>
      <c r="J45" s="28">
        <f>+[1]DEPURADO!S39</f>
        <v>0</v>
      </c>
      <c r="K45" s="29">
        <f>+[1]DEPURADO!Q39+[1]DEPURADO!R39</f>
        <v>0</v>
      </c>
      <c r="L45" s="28">
        <v>0</v>
      </c>
      <c r="M45" s="28">
        <v>0</v>
      </c>
      <c r="N45" s="28">
        <f t="shared" si="0"/>
        <v>0</v>
      </c>
      <c r="O45" s="28">
        <f t="shared" si="1"/>
        <v>59700</v>
      </c>
      <c r="P45" s="24">
        <f>IF([1]DEPURADO!I39&gt;1,0,[1]DEPURADO!B39)</f>
        <v>1955</v>
      </c>
      <c r="Q45" s="30">
        <f t="shared" si="2"/>
        <v>59700</v>
      </c>
      <c r="R45" s="31">
        <f t="shared" si="3"/>
        <v>0</v>
      </c>
      <c r="S45" s="31">
        <f>+[1]DEPURADO!K39</f>
        <v>0</v>
      </c>
      <c r="T45" s="23" t="s">
        <v>45</v>
      </c>
      <c r="U45" s="31">
        <f>+[1]DEPURADO!J39</f>
        <v>0</v>
      </c>
      <c r="V45" s="30"/>
      <c r="W45" s="23" t="s">
        <v>45</v>
      </c>
      <c r="X45" s="31">
        <f>+[1]DEPURADO!L39+[1]DEPURADO!M39</f>
        <v>0</v>
      </c>
      <c r="Y45" s="23" t="s">
        <v>45</v>
      </c>
      <c r="Z45" s="31">
        <f t="shared" si="4"/>
        <v>0</v>
      </c>
      <c r="AA45" s="31"/>
      <c r="AB45" s="31">
        <v>0</v>
      </c>
      <c r="AC45" s="31">
        <v>0</v>
      </c>
      <c r="AD45" s="30"/>
      <c r="AE45" s="30">
        <f>+[1]DEPURADO!L39</f>
        <v>0</v>
      </c>
      <c r="AF45" s="30">
        <v>0</v>
      </c>
      <c r="AG45" s="30">
        <f t="shared" si="5"/>
        <v>59700</v>
      </c>
      <c r="AH45" s="30">
        <v>0</v>
      </c>
      <c r="AI45" s="30" t="str">
        <f>+[1]DEPURADO!G39</f>
        <v>SALDO A FAVOR DEL PRESTADOR</v>
      </c>
      <c r="AJ45" s="32"/>
      <c r="AK45" s="33"/>
    </row>
    <row r="46" spans="1:37" s="34" customFormat="1" x14ac:dyDescent="0.25">
      <c r="A46" s="23">
        <v>38</v>
      </c>
      <c r="B46" s="24" t="s">
        <v>44</v>
      </c>
      <c r="C46" s="23" t="str">
        <f>+[1]DEPURADO!A40</f>
        <v>ESEC1956</v>
      </c>
      <c r="D46" s="23">
        <f>+[1]DEPURADO!B40</f>
        <v>1956</v>
      </c>
      <c r="E46" s="25">
        <f>+[1]DEPURADO!C40</f>
        <v>44286</v>
      </c>
      <c r="F46" s="26">
        <f>+IF([1]DEPURADO!D40&gt;1,[1]DEPURADO!D40," ")</f>
        <v>44299</v>
      </c>
      <c r="G46" s="27">
        <f>[1]DEPURADO!F40</f>
        <v>299729</v>
      </c>
      <c r="H46" s="28">
        <v>0</v>
      </c>
      <c r="I46" s="28">
        <f>+[1]DEPURADO!N40+[1]DEPURADO!O40</f>
        <v>0</v>
      </c>
      <c r="J46" s="28">
        <f>+[1]DEPURADO!S40</f>
        <v>0</v>
      </c>
      <c r="K46" s="29">
        <f>+[1]DEPURADO!Q40+[1]DEPURADO!R40</f>
        <v>0</v>
      </c>
      <c r="L46" s="28">
        <v>0</v>
      </c>
      <c r="M46" s="28">
        <v>0</v>
      </c>
      <c r="N46" s="28">
        <f t="shared" si="0"/>
        <v>0</v>
      </c>
      <c r="O46" s="28">
        <f t="shared" si="1"/>
        <v>299729</v>
      </c>
      <c r="P46" s="24">
        <f>IF([1]DEPURADO!I40&gt;1,0,[1]DEPURADO!B40)</f>
        <v>1956</v>
      </c>
      <c r="Q46" s="30">
        <f t="shared" si="2"/>
        <v>299729</v>
      </c>
      <c r="R46" s="31">
        <f t="shared" si="3"/>
        <v>0</v>
      </c>
      <c r="S46" s="31">
        <f>+[1]DEPURADO!K40</f>
        <v>0</v>
      </c>
      <c r="T46" s="23" t="s">
        <v>45</v>
      </c>
      <c r="U46" s="31">
        <f>+[1]DEPURADO!J40</f>
        <v>0</v>
      </c>
      <c r="V46" s="30"/>
      <c r="W46" s="23" t="s">
        <v>45</v>
      </c>
      <c r="X46" s="31">
        <f>+[1]DEPURADO!L40+[1]DEPURADO!M40</f>
        <v>0</v>
      </c>
      <c r="Y46" s="23" t="s">
        <v>45</v>
      </c>
      <c r="Z46" s="31">
        <f t="shared" si="4"/>
        <v>0</v>
      </c>
      <c r="AA46" s="31"/>
      <c r="AB46" s="31">
        <v>0</v>
      </c>
      <c r="AC46" s="31">
        <v>0</v>
      </c>
      <c r="AD46" s="30"/>
      <c r="AE46" s="30">
        <f>+[1]DEPURADO!L40</f>
        <v>0</v>
      </c>
      <c r="AF46" s="30">
        <v>0</v>
      </c>
      <c r="AG46" s="30">
        <f t="shared" si="5"/>
        <v>299729</v>
      </c>
      <c r="AH46" s="30">
        <v>0</v>
      </c>
      <c r="AI46" s="30" t="str">
        <f>+[1]DEPURADO!G40</f>
        <v>SALDO A FAVOR DEL PRESTADOR</v>
      </c>
      <c r="AJ46" s="32"/>
      <c r="AK46" s="33"/>
    </row>
    <row r="47" spans="1:37" s="34" customFormat="1" x14ac:dyDescent="0.25">
      <c r="A47" s="23">
        <v>39</v>
      </c>
      <c r="B47" s="24" t="s">
        <v>44</v>
      </c>
      <c r="C47" s="23" t="str">
        <f>+[1]DEPURADO!A41</f>
        <v>ESEC1957</v>
      </c>
      <c r="D47" s="23">
        <f>+[1]DEPURADO!B41</f>
        <v>1957</v>
      </c>
      <c r="E47" s="25">
        <f>+[1]DEPURADO!C41</f>
        <v>44286</v>
      </c>
      <c r="F47" s="26">
        <f>+IF([1]DEPURADO!D41&gt;1,[1]DEPURADO!D41," ")</f>
        <v>44299</v>
      </c>
      <c r="G47" s="27">
        <f>[1]DEPURADO!F41</f>
        <v>306872</v>
      </c>
      <c r="H47" s="28">
        <v>0</v>
      </c>
      <c r="I47" s="28">
        <f>+[1]DEPURADO!N41+[1]DEPURADO!O41</f>
        <v>0</v>
      </c>
      <c r="J47" s="28">
        <f>+[1]DEPURADO!S41</f>
        <v>0</v>
      </c>
      <c r="K47" s="29">
        <f>+[1]DEPURADO!Q41+[1]DEPURADO!R41</f>
        <v>0</v>
      </c>
      <c r="L47" s="28">
        <v>0</v>
      </c>
      <c r="M47" s="28">
        <v>0</v>
      </c>
      <c r="N47" s="28">
        <f t="shared" si="0"/>
        <v>0</v>
      </c>
      <c r="O47" s="28">
        <f t="shared" si="1"/>
        <v>306872</v>
      </c>
      <c r="P47" s="24">
        <f>IF([1]DEPURADO!I41&gt;1,0,[1]DEPURADO!B41)</f>
        <v>1957</v>
      </c>
      <c r="Q47" s="30">
        <f t="shared" si="2"/>
        <v>306872</v>
      </c>
      <c r="R47" s="31">
        <f t="shared" si="3"/>
        <v>0</v>
      </c>
      <c r="S47" s="31">
        <f>+[1]DEPURADO!K41</f>
        <v>0</v>
      </c>
      <c r="T47" s="23" t="s">
        <v>45</v>
      </c>
      <c r="U47" s="31">
        <f>+[1]DEPURADO!J41</f>
        <v>0</v>
      </c>
      <c r="V47" s="30"/>
      <c r="W47" s="23" t="s">
        <v>45</v>
      </c>
      <c r="X47" s="31">
        <f>+[1]DEPURADO!L41+[1]DEPURADO!M41</f>
        <v>0</v>
      </c>
      <c r="Y47" s="23" t="s">
        <v>45</v>
      </c>
      <c r="Z47" s="31">
        <f t="shared" si="4"/>
        <v>0</v>
      </c>
      <c r="AA47" s="31"/>
      <c r="AB47" s="31">
        <v>0</v>
      </c>
      <c r="AC47" s="31">
        <v>0</v>
      </c>
      <c r="AD47" s="30"/>
      <c r="AE47" s="30">
        <f>+[1]DEPURADO!L41</f>
        <v>0</v>
      </c>
      <c r="AF47" s="30">
        <v>0</v>
      </c>
      <c r="AG47" s="30">
        <f t="shared" si="5"/>
        <v>306872</v>
      </c>
      <c r="AH47" s="30">
        <v>0</v>
      </c>
      <c r="AI47" s="30" t="str">
        <f>+[1]DEPURADO!G41</f>
        <v>SALDO A FAVOR DEL PRESTADOR</v>
      </c>
      <c r="AJ47" s="32"/>
      <c r="AK47" s="33"/>
    </row>
    <row r="48" spans="1:37" s="34" customFormat="1" x14ac:dyDescent="0.25">
      <c r="A48" s="23">
        <v>40</v>
      </c>
      <c r="B48" s="24" t="s">
        <v>44</v>
      </c>
      <c r="C48" s="23" t="str">
        <f>+[1]DEPURADO!A42</f>
        <v>ESEC1958</v>
      </c>
      <c r="D48" s="23">
        <f>+[1]DEPURADO!B42</f>
        <v>1958</v>
      </c>
      <c r="E48" s="25">
        <f>+[1]DEPURADO!C42</f>
        <v>44286</v>
      </c>
      <c r="F48" s="26">
        <f>+IF([1]DEPURADO!D42&gt;1,[1]DEPURADO!D42," ")</f>
        <v>44299</v>
      </c>
      <c r="G48" s="27">
        <f>[1]DEPURADO!F42</f>
        <v>215630</v>
      </c>
      <c r="H48" s="28">
        <v>0</v>
      </c>
      <c r="I48" s="28">
        <f>+[1]DEPURADO!N42+[1]DEPURADO!O42</f>
        <v>0</v>
      </c>
      <c r="J48" s="28">
        <f>+[1]DEPURADO!S42</f>
        <v>0</v>
      </c>
      <c r="K48" s="29">
        <f>+[1]DEPURADO!Q42+[1]DEPURADO!R42</f>
        <v>0</v>
      </c>
      <c r="L48" s="28">
        <v>0</v>
      </c>
      <c r="M48" s="28">
        <v>0</v>
      </c>
      <c r="N48" s="28">
        <f t="shared" si="0"/>
        <v>0</v>
      </c>
      <c r="O48" s="28">
        <f t="shared" si="1"/>
        <v>215630</v>
      </c>
      <c r="P48" s="24">
        <f>IF([1]DEPURADO!I42&gt;1,0,[1]DEPURADO!B42)</f>
        <v>1958</v>
      </c>
      <c r="Q48" s="30">
        <f t="shared" si="2"/>
        <v>215630</v>
      </c>
      <c r="R48" s="31">
        <f t="shared" si="3"/>
        <v>0</v>
      </c>
      <c r="S48" s="31">
        <f>+[1]DEPURADO!K42</f>
        <v>0</v>
      </c>
      <c r="T48" s="23" t="s">
        <v>45</v>
      </c>
      <c r="U48" s="31">
        <f>+[1]DEPURADO!J42</f>
        <v>0</v>
      </c>
      <c r="V48" s="30"/>
      <c r="W48" s="23" t="s">
        <v>45</v>
      </c>
      <c r="X48" s="31">
        <f>+[1]DEPURADO!L42+[1]DEPURADO!M42</f>
        <v>0</v>
      </c>
      <c r="Y48" s="23" t="s">
        <v>45</v>
      </c>
      <c r="Z48" s="31">
        <f t="shared" si="4"/>
        <v>0</v>
      </c>
      <c r="AA48" s="31"/>
      <c r="AB48" s="31">
        <v>0</v>
      </c>
      <c r="AC48" s="31">
        <v>0</v>
      </c>
      <c r="AD48" s="30"/>
      <c r="AE48" s="30">
        <f>+[1]DEPURADO!L42</f>
        <v>0</v>
      </c>
      <c r="AF48" s="30">
        <v>0</v>
      </c>
      <c r="AG48" s="30">
        <f t="shared" si="5"/>
        <v>215630</v>
      </c>
      <c r="AH48" s="30">
        <v>0</v>
      </c>
      <c r="AI48" s="30" t="str">
        <f>+[1]DEPURADO!G42</f>
        <v>SALDO A FAVOR DEL PRESTADOR</v>
      </c>
      <c r="AJ48" s="32"/>
      <c r="AK48" s="33"/>
    </row>
    <row r="49" spans="1:37" s="34" customFormat="1" x14ac:dyDescent="0.25">
      <c r="A49" s="23">
        <v>41</v>
      </c>
      <c r="B49" s="24" t="s">
        <v>44</v>
      </c>
      <c r="C49" s="23" t="str">
        <f>+[1]DEPURADO!A43</f>
        <v>ESEC1959</v>
      </c>
      <c r="D49" s="23">
        <f>+[1]DEPURADO!B43</f>
        <v>1959</v>
      </c>
      <c r="E49" s="25">
        <f>+[1]DEPURADO!C43</f>
        <v>44286</v>
      </c>
      <c r="F49" s="26">
        <f>+IF([1]DEPURADO!D43&gt;1,[1]DEPURADO!D43," ")</f>
        <v>44299</v>
      </c>
      <c r="G49" s="27">
        <f>[1]DEPURADO!F43</f>
        <v>189409</v>
      </c>
      <c r="H49" s="28">
        <v>0</v>
      </c>
      <c r="I49" s="28">
        <f>+[1]DEPURADO!N43+[1]DEPURADO!O43</f>
        <v>0</v>
      </c>
      <c r="J49" s="28">
        <f>+[1]DEPURADO!S43</f>
        <v>0</v>
      </c>
      <c r="K49" s="29">
        <f>+[1]DEPURADO!Q43+[1]DEPURADO!R43</f>
        <v>0</v>
      </c>
      <c r="L49" s="28">
        <v>0</v>
      </c>
      <c r="M49" s="28">
        <v>0</v>
      </c>
      <c r="N49" s="28">
        <f t="shared" si="0"/>
        <v>0</v>
      </c>
      <c r="O49" s="28">
        <f t="shared" si="1"/>
        <v>189409</v>
      </c>
      <c r="P49" s="24">
        <f>IF([1]DEPURADO!I43&gt;1,0,[1]DEPURADO!B43)</f>
        <v>1959</v>
      </c>
      <c r="Q49" s="30">
        <f t="shared" si="2"/>
        <v>189409</v>
      </c>
      <c r="R49" s="31">
        <f t="shared" si="3"/>
        <v>0</v>
      </c>
      <c r="S49" s="31">
        <f>+[1]DEPURADO!K43</f>
        <v>0</v>
      </c>
      <c r="T49" s="23" t="s">
        <v>45</v>
      </c>
      <c r="U49" s="31">
        <f>+[1]DEPURADO!J43</f>
        <v>0</v>
      </c>
      <c r="V49" s="30"/>
      <c r="W49" s="23" t="s">
        <v>45</v>
      </c>
      <c r="X49" s="31">
        <f>+[1]DEPURADO!L43+[1]DEPURADO!M43</f>
        <v>0</v>
      </c>
      <c r="Y49" s="23" t="s">
        <v>45</v>
      </c>
      <c r="Z49" s="31">
        <f t="shared" si="4"/>
        <v>0</v>
      </c>
      <c r="AA49" s="31"/>
      <c r="AB49" s="31">
        <v>0</v>
      </c>
      <c r="AC49" s="31">
        <v>0</v>
      </c>
      <c r="AD49" s="30"/>
      <c r="AE49" s="30">
        <f>+[1]DEPURADO!L43</f>
        <v>0</v>
      </c>
      <c r="AF49" s="30">
        <v>0</v>
      </c>
      <c r="AG49" s="30">
        <f t="shared" si="5"/>
        <v>189409</v>
      </c>
      <c r="AH49" s="30">
        <v>0</v>
      </c>
      <c r="AI49" s="30" t="str">
        <f>+[1]DEPURADO!G43</f>
        <v>SALDO A FAVOR DEL PRESTADOR</v>
      </c>
      <c r="AJ49" s="32"/>
      <c r="AK49" s="33"/>
    </row>
    <row r="50" spans="1:37" s="34" customFormat="1" x14ac:dyDescent="0.25">
      <c r="A50" s="23">
        <v>42</v>
      </c>
      <c r="B50" s="24" t="s">
        <v>44</v>
      </c>
      <c r="C50" s="23" t="str">
        <f>+[1]DEPURADO!A44</f>
        <v>ESEC1960</v>
      </c>
      <c r="D50" s="23">
        <f>+[1]DEPURADO!B44</f>
        <v>1960</v>
      </c>
      <c r="E50" s="25">
        <f>+[1]DEPURADO!C44</f>
        <v>44286</v>
      </c>
      <c r="F50" s="26">
        <f>+IF([1]DEPURADO!D44&gt;1,[1]DEPURADO!D44," ")</f>
        <v>44299</v>
      </c>
      <c r="G50" s="27">
        <f>[1]DEPURADO!F44</f>
        <v>181668</v>
      </c>
      <c r="H50" s="28">
        <v>0</v>
      </c>
      <c r="I50" s="28">
        <f>+[1]DEPURADO!N44+[1]DEPURADO!O44</f>
        <v>0</v>
      </c>
      <c r="J50" s="28">
        <f>+[1]DEPURADO!S44</f>
        <v>0</v>
      </c>
      <c r="K50" s="29">
        <f>+[1]DEPURADO!Q44+[1]DEPURADO!R44</f>
        <v>0</v>
      </c>
      <c r="L50" s="28">
        <v>0</v>
      </c>
      <c r="M50" s="28">
        <v>0</v>
      </c>
      <c r="N50" s="28">
        <f t="shared" si="0"/>
        <v>0</v>
      </c>
      <c r="O50" s="28">
        <f t="shared" si="1"/>
        <v>181668</v>
      </c>
      <c r="P50" s="24">
        <f>IF([1]DEPURADO!I44&gt;1,0,[1]DEPURADO!B44)</f>
        <v>1960</v>
      </c>
      <c r="Q50" s="30">
        <f t="shared" si="2"/>
        <v>181668</v>
      </c>
      <c r="R50" s="31">
        <f t="shared" si="3"/>
        <v>0</v>
      </c>
      <c r="S50" s="31">
        <f>+[1]DEPURADO!K44</f>
        <v>0</v>
      </c>
      <c r="T50" s="23" t="s">
        <v>45</v>
      </c>
      <c r="U50" s="31">
        <f>+[1]DEPURADO!J44</f>
        <v>0</v>
      </c>
      <c r="V50" s="30"/>
      <c r="W50" s="23" t="s">
        <v>45</v>
      </c>
      <c r="X50" s="31">
        <f>+[1]DEPURADO!L44+[1]DEPURADO!M44</f>
        <v>0</v>
      </c>
      <c r="Y50" s="23" t="s">
        <v>45</v>
      </c>
      <c r="Z50" s="31">
        <f t="shared" si="4"/>
        <v>0</v>
      </c>
      <c r="AA50" s="31"/>
      <c r="AB50" s="31">
        <v>0</v>
      </c>
      <c r="AC50" s="31">
        <v>0</v>
      </c>
      <c r="AD50" s="30"/>
      <c r="AE50" s="30">
        <f>+[1]DEPURADO!L44</f>
        <v>0</v>
      </c>
      <c r="AF50" s="30">
        <v>0</v>
      </c>
      <c r="AG50" s="30">
        <f t="shared" si="5"/>
        <v>181668</v>
      </c>
      <c r="AH50" s="30">
        <v>0</v>
      </c>
      <c r="AI50" s="30" t="str">
        <f>+[1]DEPURADO!G44</f>
        <v>SALDO A FAVOR DEL PRESTADOR</v>
      </c>
      <c r="AJ50" s="32"/>
      <c r="AK50" s="33"/>
    </row>
    <row r="51" spans="1:37" s="34" customFormat="1" x14ac:dyDescent="0.25">
      <c r="A51" s="23">
        <v>43</v>
      </c>
      <c r="B51" s="24" t="s">
        <v>44</v>
      </c>
      <c r="C51" s="23" t="str">
        <f>+[1]DEPURADO!A45</f>
        <v>ESEC1961</v>
      </c>
      <c r="D51" s="23">
        <f>+[1]DEPURADO!B45</f>
        <v>1961</v>
      </c>
      <c r="E51" s="25">
        <f>+[1]DEPURADO!C45</f>
        <v>44286</v>
      </c>
      <c r="F51" s="26">
        <f>+IF([1]DEPURADO!D45&gt;1,[1]DEPURADO!D45," ")</f>
        <v>44299</v>
      </c>
      <c r="G51" s="27">
        <f>[1]DEPURADO!F45</f>
        <v>178720</v>
      </c>
      <c r="H51" s="28">
        <v>0</v>
      </c>
      <c r="I51" s="28">
        <f>+[1]DEPURADO!N45+[1]DEPURADO!O45</f>
        <v>0</v>
      </c>
      <c r="J51" s="28">
        <f>+[1]DEPURADO!S45</f>
        <v>0</v>
      </c>
      <c r="K51" s="29">
        <f>+[1]DEPURADO!Q45+[1]DEPURADO!R45</f>
        <v>0</v>
      </c>
      <c r="L51" s="28">
        <v>0</v>
      </c>
      <c r="M51" s="28">
        <v>0</v>
      </c>
      <c r="N51" s="28">
        <f t="shared" si="0"/>
        <v>0</v>
      </c>
      <c r="O51" s="28">
        <f t="shared" si="1"/>
        <v>178720</v>
      </c>
      <c r="P51" s="24">
        <f>IF([1]DEPURADO!I45&gt;1,0,[1]DEPURADO!B45)</f>
        <v>1961</v>
      </c>
      <c r="Q51" s="30">
        <f t="shared" si="2"/>
        <v>178720</v>
      </c>
      <c r="R51" s="31">
        <f t="shared" si="3"/>
        <v>0</v>
      </c>
      <c r="S51" s="31">
        <f>+[1]DEPURADO!K45</f>
        <v>0</v>
      </c>
      <c r="T51" s="23" t="s">
        <v>45</v>
      </c>
      <c r="U51" s="31">
        <f>+[1]DEPURADO!J45</f>
        <v>0</v>
      </c>
      <c r="V51" s="30"/>
      <c r="W51" s="23" t="s">
        <v>45</v>
      </c>
      <c r="X51" s="31">
        <f>+[1]DEPURADO!L45+[1]DEPURADO!M45</f>
        <v>0</v>
      </c>
      <c r="Y51" s="23" t="s">
        <v>45</v>
      </c>
      <c r="Z51" s="31">
        <f t="shared" si="4"/>
        <v>0</v>
      </c>
      <c r="AA51" s="31"/>
      <c r="AB51" s="31">
        <v>0</v>
      </c>
      <c r="AC51" s="31">
        <v>0</v>
      </c>
      <c r="AD51" s="30"/>
      <c r="AE51" s="30">
        <f>+[1]DEPURADO!L45</f>
        <v>0</v>
      </c>
      <c r="AF51" s="30">
        <v>0</v>
      </c>
      <c r="AG51" s="30">
        <f t="shared" si="5"/>
        <v>178720</v>
      </c>
      <c r="AH51" s="30">
        <v>0</v>
      </c>
      <c r="AI51" s="30" t="str">
        <f>+[1]DEPURADO!G45</f>
        <v>SALDO A FAVOR DEL PRESTADOR</v>
      </c>
      <c r="AJ51" s="32"/>
      <c r="AK51" s="33"/>
    </row>
    <row r="52" spans="1:37" s="34" customFormat="1" x14ac:dyDescent="0.25">
      <c r="A52" s="23">
        <v>44</v>
      </c>
      <c r="B52" s="24" t="s">
        <v>44</v>
      </c>
      <c r="C52" s="23" t="str">
        <f>+[1]DEPURADO!A46</f>
        <v>ESEC1962</v>
      </c>
      <c r="D52" s="23">
        <f>+[1]DEPURADO!B46</f>
        <v>1962</v>
      </c>
      <c r="E52" s="25">
        <f>+[1]DEPURADO!C46</f>
        <v>44286</v>
      </c>
      <c r="F52" s="26">
        <f>+IF([1]DEPURADO!D46&gt;1,[1]DEPURADO!D46," ")</f>
        <v>44299</v>
      </c>
      <c r="G52" s="27">
        <f>[1]DEPURADO!F46</f>
        <v>183096</v>
      </c>
      <c r="H52" s="28">
        <v>0</v>
      </c>
      <c r="I52" s="28">
        <f>+[1]DEPURADO!N46+[1]DEPURADO!O46</f>
        <v>0</v>
      </c>
      <c r="J52" s="28">
        <f>+[1]DEPURADO!S46</f>
        <v>0</v>
      </c>
      <c r="K52" s="29">
        <f>+[1]DEPURADO!Q46+[1]DEPURADO!R46</f>
        <v>0</v>
      </c>
      <c r="L52" s="28">
        <v>0</v>
      </c>
      <c r="M52" s="28">
        <v>0</v>
      </c>
      <c r="N52" s="28">
        <f t="shared" si="0"/>
        <v>0</v>
      </c>
      <c r="O52" s="28">
        <f t="shared" si="1"/>
        <v>183096</v>
      </c>
      <c r="P52" s="24">
        <f>IF([1]DEPURADO!I46&gt;1,0,[1]DEPURADO!B46)</f>
        <v>1962</v>
      </c>
      <c r="Q52" s="30">
        <f t="shared" si="2"/>
        <v>183096</v>
      </c>
      <c r="R52" s="31">
        <f t="shared" si="3"/>
        <v>0</v>
      </c>
      <c r="S52" s="31">
        <f>+[1]DEPURADO!K46</f>
        <v>0</v>
      </c>
      <c r="T52" s="23" t="s">
        <v>45</v>
      </c>
      <c r="U52" s="31">
        <f>+[1]DEPURADO!J46</f>
        <v>0</v>
      </c>
      <c r="V52" s="30"/>
      <c r="W52" s="23" t="s">
        <v>45</v>
      </c>
      <c r="X52" s="31">
        <f>+[1]DEPURADO!L46+[1]DEPURADO!M46</f>
        <v>0</v>
      </c>
      <c r="Y52" s="23" t="s">
        <v>45</v>
      </c>
      <c r="Z52" s="31">
        <f t="shared" si="4"/>
        <v>0</v>
      </c>
      <c r="AA52" s="31"/>
      <c r="AB52" s="31">
        <v>0</v>
      </c>
      <c r="AC52" s="31">
        <v>0</v>
      </c>
      <c r="AD52" s="30"/>
      <c r="AE52" s="30">
        <f>+[1]DEPURADO!L46</f>
        <v>0</v>
      </c>
      <c r="AF52" s="30">
        <v>0</v>
      </c>
      <c r="AG52" s="30">
        <f t="shared" si="5"/>
        <v>183096</v>
      </c>
      <c r="AH52" s="30">
        <v>0</v>
      </c>
      <c r="AI52" s="30" t="str">
        <f>+[1]DEPURADO!G46</f>
        <v>SALDO A FAVOR DEL PRESTADOR</v>
      </c>
      <c r="AJ52" s="32"/>
      <c r="AK52" s="33"/>
    </row>
    <row r="53" spans="1:37" s="34" customFormat="1" x14ac:dyDescent="0.25">
      <c r="A53" s="23">
        <v>45</v>
      </c>
      <c r="B53" s="24" t="s">
        <v>44</v>
      </c>
      <c r="C53" s="23" t="str">
        <f>+[1]DEPURADO!A47</f>
        <v>ESEC1963</v>
      </c>
      <c r="D53" s="23">
        <f>+[1]DEPURADO!B47</f>
        <v>1963</v>
      </c>
      <c r="E53" s="25">
        <f>+[1]DEPURADO!C47</f>
        <v>44286</v>
      </c>
      <c r="F53" s="26">
        <f>+IF([1]DEPURADO!D47&gt;1,[1]DEPURADO!D47," ")</f>
        <v>44299</v>
      </c>
      <c r="G53" s="27">
        <f>[1]DEPURADO!F47</f>
        <v>59700</v>
      </c>
      <c r="H53" s="28">
        <v>0</v>
      </c>
      <c r="I53" s="28">
        <f>+[1]DEPURADO!N47+[1]DEPURADO!O47</f>
        <v>0</v>
      </c>
      <c r="J53" s="28">
        <f>+[1]DEPURADO!S47</f>
        <v>0</v>
      </c>
      <c r="K53" s="29">
        <f>+[1]DEPURADO!Q47+[1]DEPURADO!R47</f>
        <v>0</v>
      </c>
      <c r="L53" s="28">
        <v>0</v>
      </c>
      <c r="M53" s="28">
        <v>0</v>
      </c>
      <c r="N53" s="28">
        <f t="shared" si="0"/>
        <v>0</v>
      </c>
      <c r="O53" s="28">
        <f t="shared" si="1"/>
        <v>59700</v>
      </c>
      <c r="P53" s="24">
        <f>IF([1]DEPURADO!I47&gt;1,0,[1]DEPURADO!B47)</f>
        <v>1963</v>
      </c>
      <c r="Q53" s="30">
        <f t="shared" si="2"/>
        <v>59700</v>
      </c>
      <c r="R53" s="31">
        <f t="shared" si="3"/>
        <v>0</v>
      </c>
      <c r="S53" s="31">
        <f>+[1]DEPURADO!K47</f>
        <v>0</v>
      </c>
      <c r="T53" s="23" t="s">
        <v>45</v>
      </c>
      <c r="U53" s="31">
        <f>+[1]DEPURADO!J47</f>
        <v>0</v>
      </c>
      <c r="V53" s="30"/>
      <c r="W53" s="23" t="s">
        <v>45</v>
      </c>
      <c r="X53" s="31">
        <f>+[1]DEPURADO!L47+[1]DEPURADO!M47</f>
        <v>0</v>
      </c>
      <c r="Y53" s="23" t="s">
        <v>45</v>
      </c>
      <c r="Z53" s="31">
        <f t="shared" si="4"/>
        <v>0</v>
      </c>
      <c r="AA53" s="31"/>
      <c r="AB53" s="31">
        <v>0</v>
      </c>
      <c r="AC53" s="31">
        <v>0</v>
      </c>
      <c r="AD53" s="30"/>
      <c r="AE53" s="30">
        <f>+[1]DEPURADO!L47</f>
        <v>0</v>
      </c>
      <c r="AF53" s="30">
        <v>0</v>
      </c>
      <c r="AG53" s="30">
        <f t="shared" si="5"/>
        <v>59700</v>
      </c>
      <c r="AH53" s="30">
        <v>0</v>
      </c>
      <c r="AI53" s="30" t="str">
        <f>+[1]DEPURADO!G47</f>
        <v>SALDO A FAVOR DEL PRESTADOR</v>
      </c>
      <c r="AJ53" s="32"/>
      <c r="AK53" s="33"/>
    </row>
    <row r="54" spans="1:37" s="34" customFormat="1" x14ac:dyDescent="0.25">
      <c r="A54" s="23">
        <v>46</v>
      </c>
      <c r="B54" s="24" t="s">
        <v>44</v>
      </c>
      <c r="C54" s="23" t="str">
        <f>+[1]DEPURADO!A48</f>
        <v>ESEC1964</v>
      </c>
      <c r="D54" s="23">
        <f>+[1]DEPURADO!B48</f>
        <v>1964</v>
      </c>
      <c r="E54" s="25">
        <f>+[1]DEPURADO!C48</f>
        <v>44286</v>
      </c>
      <c r="F54" s="26">
        <f>+IF([1]DEPURADO!D48&gt;1,[1]DEPURADO!D48," ")</f>
        <v>44299</v>
      </c>
      <c r="G54" s="27">
        <f>[1]DEPURADO!F48</f>
        <v>144117</v>
      </c>
      <c r="H54" s="28">
        <v>0</v>
      </c>
      <c r="I54" s="28">
        <f>+[1]DEPURADO!N48+[1]DEPURADO!O48</f>
        <v>0</v>
      </c>
      <c r="J54" s="28">
        <f>+[1]DEPURADO!S48</f>
        <v>0</v>
      </c>
      <c r="K54" s="29">
        <f>+[1]DEPURADO!Q48+[1]DEPURADO!R48</f>
        <v>0</v>
      </c>
      <c r="L54" s="28">
        <v>0</v>
      </c>
      <c r="M54" s="28">
        <v>0</v>
      </c>
      <c r="N54" s="28">
        <f t="shared" si="0"/>
        <v>0</v>
      </c>
      <c r="O54" s="28">
        <f t="shared" si="1"/>
        <v>144117</v>
      </c>
      <c r="P54" s="24">
        <f>IF([1]DEPURADO!I48&gt;1,0,[1]DEPURADO!B48)</f>
        <v>1964</v>
      </c>
      <c r="Q54" s="30">
        <f t="shared" si="2"/>
        <v>144117</v>
      </c>
      <c r="R54" s="31">
        <f t="shared" si="3"/>
        <v>0</v>
      </c>
      <c r="S54" s="31">
        <f>+[1]DEPURADO!K48</f>
        <v>0</v>
      </c>
      <c r="T54" s="23" t="s">
        <v>45</v>
      </c>
      <c r="U54" s="31">
        <f>+[1]DEPURADO!J48</f>
        <v>0</v>
      </c>
      <c r="V54" s="30"/>
      <c r="W54" s="23" t="s">
        <v>45</v>
      </c>
      <c r="X54" s="31">
        <f>+[1]DEPURADO!L48+[1]DEPURADO!M48</f>
        <v>0</v>
      </c>
      <c r="Y54" s="23" t="s">
        <v>45</v>
      </c>
      <c r="Z54" s="31">
        <f t="shared" si="4"/>
        <v>0</v>
      </c>
      <c r="AA54" s="31"/>
      <c r="AB54" s="31">
        <v>0</v>
      </c>
      <c r="AC54" s="31">
        <v>0</v>
      </c>
      <c r="AD54" s="30"/>
      <c r="AE54" s="30">
        <f>+[1]DEPURADO!L48</f>
        <v>0</v>
      </c>
      <c r="AF54" s="30">
        <v>0</v>
      </c>
      <c r="AG54" s="30">
        <f t="shared" si="5"/>
        <v>144117</v>
      </c>
      <c r="AH54" s="30">
        <v>0</v>
      </c>
      <c r="AI54" s="30" t="str">
        <f>+[1]DEPURADO!G48</f>
        <v>SALDO A FAVOR DEL PRESTADOR</v>
      </c>
      <c r="AJ54" s="32"/>
      <c r="AK54" s="33"/>
    </row>
    <row r="55" spans="1:37" s="34" customFormat="1" x14ac:dyDescent="0.25">
      <c r="A55" s="23">
        <v>47</v>
      </c>
      <c r="B55" s="24" t="s">
        <v>44</v>
      </c>
      <c r="C55" s="23" t="str">
        <f>+[1]DEPURADO!A49</f>
        <v>ESEC1965</v>
      </c>
      <c r="D55" s="23">
        <f>+[1]DEPURADO!B49</f>
        <v>1965</v>
      </c>
      <c r="E55" s="25">
        <f>+[1]DEPURADO!C49</f>
        <v>44286</v>
      </c>
      <c r="F55" s="26">
        <f>+IF([1]DEPURADO!D49&gt;1,[1]DEPURADO!D49," ")</f>
        <v>44299</v>
      </c>
      <c r="G55" s="27">
        <f>[1]DEPURADO!F49</f>
        <v>230271</v>
      </c>
      <c r="H55" s="28">
        <v>0</v>
      </c>
      <c r="I55" s="28">
        <f>+[1]DEPURADO!N49+[1]DEPURADO!O49</f>
        <v>0</v>
      </c>
      <c r="J55" s="28">
        <f>+[1]DEPURADO!S49</f>
        <v>0</v>
      </c>
      <c r="K55" s="29">
        <f>+[1]DEPURADO!Q49+[1]DEPURADO!R49</f>
        <v>0</v>
      </c>
      <c r="L55" s="28">
        <v>0</v>
      </c>
      <c r="M55" s="28">
        <v>0</v>
      </c>
      <c r="N55" s="28">
        <f t="shared" si="0"/>
        <v>0</v>
      </c>
      <c r="O55" s="28">
        <f t="shared" si="1"/>
        <v>230271</v>
      </c>
      <c r="P55" s="24">
        <f>IF([1]DEPURADO!I49&gt;1,0,[1]DEPURADO!B49)</f>
        <v>1965</v>
      </c>
      <c r="Q55" s="30">
        <f t="shared" si="2"/>
        <v>230271</v>
      </c>
      <c r="R55" s="31">
        <f t="shared" si="3"/>
        <v>0</v>
      </c>
      <c r="S55" s="31">
        <f>+[1]DEPURADO!K49</f>
        <v>0</v>
      </c>
      <c r="T55" s="23" t="s">
        <v>45</v>
      </c>
      <c r="U55" s="31">
        <f>+[1]DEPURADO!J49</f>
        <v>0</v>
      </c>
      <c r="V55" s="30"/>
      <c r="W55" s="23" t="s">
        <v>45</v>
      </c>
      <c r="X55" s="31">
        <f>+[1]DEPURADO!L49+[1]DEPURADO!M49</f>
        <v>0</v>
      </c>
      <c r="Y55" s="23" t="s">
        <v>45</v>
      </c>
      <c r="Z55" s="31">
        <f t="shared" si="4"/>
        <v>0</v>
      </c>
      <c r="AA55" s="31"/>
      <c r="AB55" s="31">
        <v>0</v>
      </c>
      <c r="AC55" s="31">
        <v>0</v>
      </c>
      <c r="AD55" s="30"/>
      <c r="AE55" s="30">
        <f>+[1]DEPURADO!L49</f>
        <v>0</v>
      </c>
      <c r="AF55" s="30">
        <v>0</v>
      </c>
      <c r="AG55" s="30">
        <f t="shared" si="5"/>
        <v>230271</v>
      </c>
      <c r="AH55" s="30">
        <v>0</v>
      </c>
      <c r="AI55" s="30" t="str">
        <f>+[1]DEPURADO!G49</f>
        <v>SALDO A FAVOR DEL PRESTADOR</v>
      </c>
      <c r="AJ55" s="32"/>
      <c r="AK55" s="33"/>
    </row>
    <row r="56" spans="1:37" s="34" customFormat="1" x14ac:dyDescent="0.25">
      <c r="A56" s="23">
        <v>48</v>
      </c>
      <c r="B56" s="24" t="s">
        <v>44</v>
      </c>
      <c r="C56" s="23" t="str">
        <f>+[1]DEPURADO!A50</f>
        <v>ESEC1966</v>
      </c>
      <c r="D56" s="23">
        <f>+[1]DEPURADO!B50</f>
        <v>1966</v>
      </c>
      <c r="E56" s="25">
        <f>+[1]DEPURADO!C50</f>
        <v>44286</v>
      </c>
      <c r="F56" s="26">
        <f>+IF([1]DEPURADO!D50&gt;1,[1]DEPURADO!D50," ")</f>
        <v>44299</v>
      </c>
      <c r="G56" s="27">
        <f>[1]DEPURADO!F50</f>
        <v>154669</v>
      </c>
      <c r="H56" s="28">
        <v>0</v>
      </c>
      <c r="I56" s="28">
        <f>+[1]DEPURADO!N50+[1]DEPURADO!O50</f>
        <v>0</v>
      </c>
      <c r="J56" s="28">
        <f>+[1]DEPURADO!S50</f>
        <v>0</v>
      </c>
      <c r="K56" s="29">
        <f>+[1]DEPURADO!Q50+[1]DEPURADO!R50</f>
        <v>0</v>
      </c>
      <c r="L56" s="28">
        <v>0</v>
      </c>
      <c r="M56" s="28">
        <v>0</v>
      </c>
      <c r="N56" s="28">
        <f t="shared" si="0"/>
        <v>0</v>
      </c>
      <c r="O56" s="28">
        <f t="shared" si="1"/>
        <v>154669</v>
      </c>
      <c r="P56" s="24">
        <f>IF([1]DEPURADO!I50&gt;1,0,[1]DEPURADO!B50)</f>
        <v>1966</v>
      </c>
      <c r="Q56" s="30">
        <f t="shared" si="2"/>
        <v>154669</v>
      </c>
      <c r="R56" s="31">
        <f t="shared" si="3"/>
        <v>0</v>
      </c>
      <c r="S56" s="31">
        <f>+[1]DEPURADO!K50</f>
        <v>0</v>
      </c>
      <c r="T56" s="23" t="s">
        <v>45</v>
      </c>
      <c r="U56" s="31">
        <f>+[1]DEPURADO!J50</f>
        <v>0</v>
      </c>
      <c r="V56" s="30"/>
      <c r="W56" s="23" t="s">
        <v>45</v>
      </c>
      <c r="X56" s="31">
        <f>+[1]DEPURADO!L50+[1]DEPURADO!M50</f>
        <v>0</v>
      </c>
      <c r="Y56" s="23" t="s">
        <v>45</v>
      </c>
      <c r="Z56" s="31">
        <f t="shared" si="4"/>
        <v>0</v>
      </c>
      <c r="AA56" s="31"/>
      <c r="AB56" s="31">
        <v>0</v>
      </c>
      <c r="AC56" s="31">
        <v>0</v>
      </c>
      <c r="AD56" s="30"/>
      <c r="AE56" s="30">
        <f>+[1]DEPURADO!L50</f>
        <v>0</v>
      </c>
      <c r="AF56" s="30">
        <v>0</v>
      </c>
      <c r="AG56" s="30">
        <f t="shared" si="5"/>
        <v>154669</v>
      </c>
      <c r="AH56" s="30">
        <v>0</v>
      </c>
      <c r="AI56" s="30" t="str">
        <f>+[1]DEPURADO!G50</f>
        <v>SALDO A FAVOR DEL PRESTADOR</v>
      </c>
      <c r="AJ56" s="32"/>
      <c r="AK56" s="33"/>
    </row>
    <row r="57" spans="1:37" s="34" customFormat="1" x14ac:dyDescent="0.25">
      <c r="A57" s="23">
        <v>49</v>
      </c>
      <c r="B57" s="24" t="s">
        <v>44</v>
      </c>
      <c r="C57" s="23" t="str">
        <f>+[1]DEPURADO!A51</f>
        <v>ESEC1967</v>
      </c>
      <c r="D57" s="23">
        <f>+[1]DEPURADO!B51</f>
        <v>1967</v>
      </c>
      <c r="E57" s="25">
        <f>+[1]DEPURADO!C51</f>
        <v>44286</v>
      </c>
      <c r="F57" s="26">
        <f>+IF([1]DEPURADO!D51&gt;1,[1]DEPURADO!D51," ")</f>
        <v>44299</v>
      </c>
      <c r="G57" s="27">
        <f>[1]DEPURADO!F51</f>
        <v>126400</v>
      </c>
      <c r="H57" s="28">
        <v>0</v>
      </c>
      <c r="I57" s="28">
        <f>+[1]DEPURADO!N51+[1]DEPURADO!O51</f>
        <v>0</v>
      </c>
      <c r="J57" s="28">
        <f>+[1]DEPURADO!S51</f>
        <v>0</v>
      </c>
      <c r="K57" s="29">
        <f>+[1]DEPURADO!Q51+[1]DEPURADO!R51</f>
        <v>0</v>
      </c>
      <c r="L57" s="28">
        <v>0</v>
      </c>
      <c r="M57" s="28">
        <v>0</v>
      </c>
      <c r="N57" s="28">
        <f t="shared" si="0"/>
        <v>0</v>
      </c>
      <c r="O57" s="28">
        <f t="shared" si="1"/>
        <v>126400</v>
      </c>
      <c r="P57" s="24">
        <f>IF([1]DEPURADO!I51&gt;1,0,[1]DEPURADO!B51)</f>
        <v>1967</v>
      </c>
      <c r="Q57" s="30">
        <f t="shared" si="2"/>
        <v>126400</v>
      </c>
      <c r="R57" s="31">
        <f t="shared" si="3"/>
        <v>0</v>
      </c>
      <c r="S57" s="31">
        <f>+[1]DEPURADO!K51</f>
        <v>0</v>
      </c>
      <c r="T57" s="23" t="s">
        <v>45</v>
      </c>
      <c r="U57" s="31">
        <f>+[1]DEPURADO!J51</f>
        <v>0</v>
      </c>
      <c r="V57" s="30"/>
      <c r="W57" s="23" t="s">
        <v>45</v>
      </c>
      <c r="X57" s="31">
        <f>+[1]DEPURADO!L51+[1]DEPURADO!M51</f>
        <v>0</v>
      </c>
      <c r="Y57" s="23" t="s">
        <v>45</v>
      </c>
      <c r="Z57" s="31">
        <f t="shared" si="4"/>
        <v>0</v>
      </c>
      <c r="AA57" s="31"/>
      <c r="AB57" s="31">
        <v>0</v>
      </c>
      <c r="AC57" s="31">
        <v>0</v>
      </c>
      <c r="AD57" s="30"/>
      <c r="AE57" s="30">
        <f>+[1]DEPURADO!L51</f>
        <v>0</v>
      </c>
      <c r="AF57" s="30">
        <v>0</v>
      </c>
      <c r="AG57" s="30">
        <f t="shared" si="5"/>
        <v>126400</v>
      </c>
      <c r="AH57" s="30">
        <v>0</v>
      </c>
      <c r="AI57" s="30" t="str">
        <f>+[1]DEPURADO!G51</f>
        <v>SALDO A FAVOR DEL PRESTADOR</v>
      </c>
      <c r="AJ57" s="32"/>
      <c r="AK57" s="33"/>
    </row>
    <row r="58" spans="1:37" s="34" customFormat="1" x14ac:dyDescent="0.25">
      <c r="A58" s="23">
        <v>50</v>
      </c>
      <c r="B58" s="24" t="s">
        <v>44</v>
      </c>
      <c r="C58" s="23" t="str">
        <f>+[1]DEPURADO!A52</f>
        <v>ESEC1968</v>
      </c>
      <c r="D58" s="23">
        <f>+[1]DEPURADO!B52</f>
        <v>1968</v>
      </c>
      <c r="E58" s="25">
        <f>+[1]DEPURADO!C52</f>
        <v>44286</v>
      </c>
      <c r="F58" s="26">
        <f>+IF([1]DEPURADO!D52&gt;1,[1]DEPURADO!D52," ")</f>
        <v>44299</v>
      </c>
      <c r="G58" s="27">
        <f>[1]DEPURADO!F52</f>
        <v>206428</v>
      </c>
      <c r="H58" s="28">
        <v>0</v>
      </c>
      <c r="I58" s="28">
        <f>+[1]DEPURADO!N52+[1]DEPURADO!O52</f>
        <v>0</v>
      </c>
      <c r="J58" s="28">
        <f>+[1]DEPURADO!S52</f>
        <v>0</v>
      </c>
      <c r="K58" s="29">
        <f>+[1]DEPURADO!Q52+[1]DEPURADO!R52</f>
        <v>0</v>
      </c>
      <c r="L58" s="28">
        <v>0</v>
      </c>
      <c r="M58" s="28">
        <v>0</v>
      </c>
      <c r="N58" s="28">
        <f t="shared" si="0"/>
        <v>0</v>
      </c>
      <c r="O58" s="28">
        <f t="shared" si="1"/>
        <v>206428</v>
      </c>
      <c r="P58" s="24">
        <f>IF([1]DEPURADO!I52&gt;1,0,[1]DEPURADO!B52)</f>
        <v>1968</v>
      </c>
      <c r="Q58" s="30">
        <f t="shared" si="2"/>
        <v>206428</v>
      </c>
      <c r="R58" s="31">
        <f t="shared" si="3"/>
        <v>0</v>
      </c>
      <c r="S58" s="31">
        <f>+[1]DEPURADO!K52</f>
        <v>0</v>
      </c>
      <c r="T58" s="23" t="s">
        <v>45</v>
      </c>
      <c r="U58" s="31">
        <f>+[1]DEPURADO!J52</f>
        <v>0</v>
      </c>
      <c r="V58" s="30"/>
      <c r="W58" s="23" t="s">
        <v>45</v>
      </c>
      <c r="X58" s="31">
        <f>+[1]DEPURADO!L52+[1]DEPURADO!M52</f>
        <v>0</v>
      </c>
      <c r="Y58" s="23" t="s">
        <v>45</v>
      </c>
      <c r="Z58" s="31">
        <f t="shared" si="4"/>
        <v>0</v>
      </c>
      <c r="AA58" s="31"/>
      <c r="AB58" s="31">
        <v>0</v>
      </c>
      <c r="AC58" s="31">
        <v>0</v>
      </c>
      <c r="AD58" s="30"/>
      <c r="AE58" s="30">
        <f>+[1]DEPURADO!L52</f>
        <v>0</v>
      </c>
      <c r="AF58" s="30">
        <v>0</v>
      </c>
      <c r="AG58" s="30">
        <f t="shared" si="5"/>
        <v>206428</v>
      </c>
      <c r="AH58" s="30">
        <v>0</v>
      </c>
      <c r="AI58" s="30" t="str">
        <f>+[1]DEPURADO!G52</f>
        <v>SALDO A FAVOR DEL PRESTADOR</v>
      </c>
      <c r="AJ58" s="32"/>
      <c r="AK58" s="33"/>
    </row>
    <row r="59" spans="1:37" s="34" customFormat="1" x14ac:dyDescent="0.25">
      <c r="A59" s="23">
        <v>51</v>
      </c>
      <c r="B59" s="24" t="s">
        <v>44</v>
      </c>
      <c r="C59" s="23" t="str">
        <f>+[1]DEPURADO!A53</f>
        <v>ESEC1969</v>
      </c>
      <c r="D59" s="23">
        <f>+[1]DEPURADO!B53</f>
        <v>1969</v>
      </c>
      <c r="E59" s="25">
        <f>+[1]DEPURADO!C53</f>
        <v>44286</v>
      </c>
      <c r="F59" s="26">
        <f>+IF([1]DEPURADO!D53&gt;1,[1]DEPURADO!D53," ")</f>
        <v>44299</v>
      </c>
      <c r="G59" s="27">
        <f>[1]DEPURADO!F53</f>
        <v>145045</v>
      </c>
      <c r="H59" s="28">
        <v>0</v>
      </c>
      <c r="I59" s="28">
        <f>+[1]DEPURADO!N53+[1]DEPURADO!O53</f>
        <v>0</v>
      </c>
      <c r="J59" s="28">
        <f>+[1]DEPURADO!S53</f>
        <v>0</v>
      </c>
      <c r="K59" s="29">
        <f>+[1]DEPURADO!Q53+[1]DEPURADO!R53</f>
        <v>0</v>
      </c>
      <c r="L59" s="28">
        <v>0</v>
      </c>
      <c r="M59" s="28">
        <v>0</v>
      </c>
      <c r="N59" s="28">
        <f t="shared" si="0"/>
        <v>0</v>
      </c>
      <c r="O59" s="28">
        <f t="shared" si="1"/>
        <v>145045</v>
      </c>
      <c r="P59" s="24">
        <f>IF([1]DEPURADO!I53&gt;1,0,[1]DEPURADO!B53)</f>
        <v>1969</v>
      </c>
      <c r="Q59" s="30">
        <f t="shared" si="2"/>
        <v>145045</v>
      </c>
      <c r="R59" s="31">
        <f t="shared" si="3"/>
        <v>0</v>
      </c>
      <c r="S59" s="31">
        <f>+[1]DEPURADO!K53</f>
        <v>0</v>
      </c>
      <c r="T59" s="23" t="s">
        <v>45</v>
      </c>
      <c r="U59" s="31">
        <f>+[1]DEPURADO!J53</f>
        <v>0</v>
      </c>
      <c r="V59" s="30"/>
      <c r="W59" s="23" t="s">
        <v>45</v>
      </c>
      <c r="X59" s="31">
        <f>+[1]DEPURADO!L53+[1]DEPURADO!M53</f>
        <v>0</v>
      </c>
      <c r="Y59" s="23" t="s">
        <v>45</v>
      </c>
      <c r="Z59" s="31">
        <f t="shared" si="4"/>
        <v>0</v>
      </c>
      <c r="AA59" s="31"/>
      <c r="AB59" s="31">
        <v>0</v>
      </c>
      <c r="AC59" s="31">
        <v>0</v>
      </c>
      <c r="AD59" s="30"/>
      <c r="AE59" s="30">
        <f>+[1]DEPURADO!L53</f>
        <v>0</v>
      </c>
      <c r="AF59" s="30">
        <v>0</v>
      </c>
      <c r="AG59" s="30">
        <f t="shared" si="5"/>
        <v>145045</v>
      </c>
      <c r="AH59" s="30">
        <v>0</v>
      </c>
      <c r="AI59" s="30" t="str">
        <f>+[1]DEPURADO!G53</f>
        <v>SALDO A FAVOR DEL PRESTADOR</v>
      </c>
      <c r="AJ59" s="32"/>
      <c r="AK59" s="33"/>
    </row>
    <row r="60" spans="1:37" s="34" customFormat="1" x14ac:dyDescent="0.25">
      <c r="A60" s="23">
        <v>52</v>
      </c>
      <c r="B60" s="24" t="s">
        <v>44</v>
      </c>
      <c r="C60" s="23" t="str">
        <f>+[1]DEPURADO!A54</f>
        <v>ESEC1970</v>
      </c>
      <c r="D60" s="23">
        <f>+[1]DEPURADO!B54</f>
        <v>1970</v>
      </c>
      <c r="E60" s="25">
        <f>+[1]DEPURADO!C54</f>
        <v>44286</v>
      </c>
      <c r="F60" s="26">
        <f>+IF([1]DEPURADO!D54&gt;1,[1]DEPURADO!D54," ")</f>
        <v>44299</v>
      </c>
      <c r="G60" s="27">
        <f>[1]DEPURADO!F54</f>
        <v>59700</v>
      </c>
      <c r="H60" s="28">
        <v>0</v>
      </c>
      <c r="I60" s="28">
        <f>+[1]DEPURADO!N54+[1]DEPURADO!O54</f>
        <v>0</v>
      </c>
      <c r="J60" s="28">
        <f>+[1]DEPURADO!S54</f>
        <v>0</v>
      </c>
      <c r="K60" s="29">
        <f>+[1]DEPURADO!Q54+[1]DEPURADO!R54</f>
        <v>0</v>
      </c>
      <c r="L60" s="28">
        <v>0</v>
      </c>
      <c r="M60" s="28">
        <v>0</v>
      </c>
      <c r="N60" s="28">
        <f t="shared" si="0"/>
        <v>0</v>
      </c>
      <c r="O60" s="28">
        <f t="shared" si="1"/>
        <v>59700</v>
      </c>
      <c r="P60" s="24">
        <f>IF([1]DEPURADO!I54&gt;1,0,[1]DEPURADO!B54)</f>
        <v>1970</v>
      </c>
      <c r="Q60" s="30">
        <f t="shared" si="2"/>
        <v>59700</v>
      </c>
      <c r="R60" s="31">
        <f t="shared" si="3"/>
        <v>0</v>
      </c>
      <c r="S60" s="31">
        <f>+[1]DEPURADO!K54</f>
        <v>0</v>
      </c>
      <c r="T60" s="23" t="s">
        <v>45</v>
      </c>
      <c r="U60" s="31">
        <f>+[1]DEPURADO!J54</f>
        <v>0</v>
      </c>
      <c r="V60" s="30"/>
      <c r="W60" s="23" t="s">
        <v>45</v>
      </c>
      <c r="X60" s="31">
        <f>+[1]DEPURADO!L54+[1]DEPURADO!M54</f>
        <v>0</v>
      </c>
      <c r="Y60" s="23" t="s">
        <v>45</v>
      </c>
      <c r="Z60" s="31">
        <f t="shared" si="4"/>
        <v>0</v>
      </c>
      <c r="AA60" s="31"/>
      <c r="AB60" s="31">
        <v>0</v>
      </c>
      <c r="AC60" s="31">
        <v>0</v>
      </c>
      <c r="AD60" s="30"/>
      <c r="AE60" s="30">
        <f>+[1]DEPURADO!L54</f>
        <v>0</v>
      </c>
      <c r="AF60" s="30">
        <v>0</v>
      </c>
      <c r="AG60" s="30">
        <f t="shared" si="5"/>
        <v>59700</v>
      </c>
      <c r="AH60" s="30">
        <v>0</v>
      </c>
      <c r="AI60" s="30" t="str">
        <f>+[1]DEPURADO!G54</f>
        <v>SALDO A FAVOR DEL PRESTADOR</v>
      </c>
      <c r="AJ60" s="32"/>
      <c r="AK60" s="33"/>
    </row>
    <row r="61" spans="1:37" s="34" customFormat="1" x14ac:dyDescent="0.25">
      <c r="A61" s="23">
        <v>53</v>
      </c>
      <c r="B61" s="24" t="s">
        <v>44</v>
      </c>
      <c r="C61" s="23" t="str">
        <f>+[1]DEPURADO!A55</f>
        <v>ESEC1971</v>
      </c>
      <c r="D61" s="23">
        <f>+[1]DEPURADO!B55</f>
        <v>1971</v>
      </c>
      <c r="E61" s="25">
        <f>+[1]DEPURADO!C55</f>
        <v>44286</v>
      </c>
      <c r="F61" s="26">
        <f>+IF([1]DEPURADO!D55&gt;1,[1]DEPURADO!D55," ")</f>
        <v>44299</v>
      </c>
      <c r="G61" s="27">
        <f>[1]DEPURADO!F55</f>
        <v>126400</v>
      </c>
      <c r="H61" s="28">
        <v>0</v>
      </c>
      <c r="I61" s="28">
        <f>+[1]DEPURADO!N55+[1]DEPURADO!O55</f>
        <v>0</v>
      </c>
      <c r="J61" s="28">
        <f>+[1]DEPURADO!S55</f>
        <v>0</v>
      </c>
      <c r="K61" s="29">
        <f>+[1]DEPURADO!Q55+[1]DEPURADO!R55</f>
        <v>0</v>
      </c>
      <c r="L61" s="28">
        <v>0</v>
      </c>
      <c r="M61" s="28">
        <v>0</v>
      </c>
      <c r="N61" s="28">
        <f t="shared" si="0"/>
        <v>0</v>
      </c>
      <c r="O61" s="28">
        <f t="shared" si="1"/>
        <v>126400</v>
      </c>
      <c r="P61" s="24">
        <f>IF([1]DEPURADO!I55&gt;1,0,[1]DEPURADO!B55)</f>
        <v>1971</v>
      </c>
      <c r="Q61" s="30">
        <f t="shared" si="2"/>
        <v>126400</v>
      </c>
      <c r="R61" s="31">
        <f t="shared" si="3"/>
        <v>0</v>
      </c>
      <c r="S61" s="31">
        <f>+[1]DEPURADO!K55</f>
        <v>0</v>
      </c>
      <c r="T61" s="23" t="s">
        <v>45</v>
      </c>
      <c r="U61" s="31">
        <f>+[1]DEPURADO!J55</f>
        <v>0</v>
      </c>
      <c r="V61" s="30"/>
      <c r="W61" s="23" t="s">
        <v>45</v>
      </c>
      <c r="X61" s="31">
        <f>+[1]DEPURADO!L55+[1]DEPURADO!M55</f>
        <v>0</v>
      </c>
      <c r="Y61" s="23" t="s">
        <v>45</v>
      </c>
      <c r="Z61" s="31">
        <f t="shared" si="4"/>
        <v>0</v>
      </c>
      <c r="AA61" s="31"/>
      <c r="AB61" s="31">
        <v>0</v>
      </c>
      <c r="AC61" s="31">
        <v>0</v>
      </c>
      <c r="AD61" s="30"/>
      <c r="AE61" s="30">
        <f>+[1]DEPURADO!L55</f>
        <v>0</v>
      </c>
      <c r="AF61" s="30">
        <v>0</v>
      </c>
      <c r="AG61" s="30">
        <f t="shared" si="5"/>
        <v>126400</v>
      </c>
      <c r="AH61" s="30">
        <v>0</v>
      </c>
      <c r="AI61" s="30" t="str">
        <f>+[1]DEPURADO!G55</f>
        <v>SALDO A FAVOR DEL PRESTADOR</v>
      </c>
      <c r="AJ61" s="32"/>
      <c r="AK61" s="33"/>
    </row>
    <row r="62" spans="1:37" s="34" customFormat="1" x14ac:dyDescent="0.25">
      <c r="A62" s="23">
        <v>54</v>
      </c>
      <c r="B62" s="24" t="s">
        <v>44</v>
      </c>
      <c r="C62" s="23" t="str">
        <f>+[1]DEPURADO!A56</f>
        <v>ESEC1972</v>
      </c>
      <c r="D62" s="23">
        <f>+[1]DEPURADO!B56</f>
        <v>1972</v>
      </c>
      <c r="E62" s="25">
        <f>+[1]DEPURADO!C56</f>
        <v>44286</v>
      </c>
      <c r="F62" s="26">
        <f>+IF([1]DEPURADO!D56&gt;1,[1]DEPURADO!D56," ")</f>
        <v>44299</v>
      </c>
      <c r="G62" s="27">
        <f>[1]DEPURADO!F56</f>
        <v>145483</v>
      </c>
      <c r="H62" s="28">
        <v>0</v>
      </c>
      <c r="I62" s="28">
        <f>+[1]DEPURADO!N56+[1]DEPURADO!O56</f>
        <v>0</v>
      </c>
      <c r="J62" s="28">
        <f>+[1]DEPURADO!S56</f>
        <v>0</v>
      </c>
      <c r="K62" s="29">
        <f>+[1]DEPURADO!Q56+[1]DEPURADO!R56</f>
        <v>0</v>
      </c>
      <c r="L62" s="28">
        <v>0</v>
      </c>
      <c r="M62" s="28">
        <v>0</v>
      </c>
      <c r="N62" s="28">
        <f t="shared" si="0"/>
        <v>0</v>
      </c>
      <c r="O62" s="28">
        <f t="shared" si="1"/>
        <v>145483</v>
      </c>
      <c r="P62" s="24">
        <f>IF([1]DEPURADO!I56&gt;1,0,[1]DEPURADO!B56)</f>
        <v>1972</v>
      </c>
      <c r="Q62" s="30">
        <f t="shared" si="2"/>
        <v>145483</v>
      </c>
      <c r="R62" s="31">
        <f t="shared" si="3"/>
        <v>0</v>
      </c>
      <c r="S62" s="31">
        <f>+[1]DEPURADO!K56</f>
        <v>0</v>
      </c>
      <c r="T62" s="23" t="s">
        <v>45</v>
      </c>
      <c r="U62" s="31">
        <f>+[1]DEPURADO!J56</f>
        <v>0</v>
      </c>
      <c r="V62" s="30"/>
      <c r="W62" s="23" t="s">
        <v>45</v>
      </c>
      <c r="X62" s="31">
        <f>+[1]DEPURADO!L56+[1]DEPURADO!M56</f>
        <v>0</v>
      </c>
      <c r="Y62" s="23" t="s">
        <v>45</v>
      </c>
      <c r="Z62" s="31">
        <f t="shared" si="4"/>
        <v>0</v>
      </c>
      <c r="AA62" s="31"/>
      <c r="AB62" s="31">
        <v>0</v>
      </c>
      <c r="AC62" s="31">
        <v>0</v>
      </c>
      <c r="AD62" s="30"/>
      <c r="AE62" s="30">
        <f>+[1]DEPURADO!L56</f>
        <v>0</v>
      </c>
      <c r="AF62" s="30">
        <v>0</v>
      </c>
      <c r="AG62" s="30">
        <f t="shared" si="5"/>
        <v>145483</v>
      </c>
      <c r="AH62" s="30">
        <v>0</v>
      </c>
      <c r="AI62" s="30" t="str">
        <f>+[1]DEPURADO!G56</f>
        <v>SALDO A FAVOR DEL PRESTADOR</v>
      </c>
      <c r="AJ62" s="32"/>
      <c r="AK62" s="33"/>
    </row>
    <row r="63" spans="1:37" s="34" customFormat="1" x14ac:dyDescent="0.25">
      <c r="A63" s="23">
        <v>55</v>
      </c>
      <c r="B63" s="24" t="s">
        <v>44</v>
      </c>
      <c r="C63" s="23" t="str">
        <f>+[1]DEPURADO!A57</f>
        <v>ESEC1973</v>
      </c>
      <c r="D63" s="23">
        <f>+[1]DEPURADO!B57</f>
        <v>1973</v>
      </c>
      <c r="E63" s="25">
        <f>+[1]DEPURADO!C57</f>
        <v>44286</v>
      </c>
      <c r="F63" s="26">
        <f>+IF([1]DEPURADO!D57&gt;1,[1]DEPURADO!D57," ")</f>
        <v>44299</v>
      </c>
      <c r="G63" s="27">
        <f>[1]DEPURADO!F57</f>
        <v>137526</v>
      </c>
      <c r="H63" s="28">
        <v>0</v>
      </c>
      <c r="I63" s="28">
        <f>+[1]DEPURADO!N57+[1]DEPURADO!O57</f>
        <v>0</v>
      </c>
      <c r="J63" s="28">
        <f>+[1]DEPURADO!S57</f>
        <v>0</v>
      </c>
      <c r="K63" s="29">
        <f>+[1]DEPURADO!Q57+[1]DEPURADO!R57</f>
        <v>0</v>
      </c>
      <c r="L63" s="28">
        <v>0</v>
      </c>
      <c r="M63" s="28">
        <v>0</v>
      </c>
      <c r="N63" s="28">
        <f t="shared" si="0"/>
        <v>0</v>
      </c>
      <c r="O63" s="28">
        <f t="shared" si="1"/>
        <v>137526</v>
      </c>
      <c r="P63" s="24">
        <f>IF([1]DEPURADO!I57&gt;1,0,[1]DEPURADO!B57)</f>
        <v>1973</v>
      </c>
      <c r="Q63" s="30">
        <f t="shared" si="2"/>
        <v>137526</v>
      </c>
      <c r="R63" s="31">
        <f t="shared" si="3"/>
        <v>0</v>
      </c>
      <c r="S63" s="31">
        <f>+[1]DEPURADO!K57</f>
        <v>0</v>
      </c>
      <c r="T63" s="23" t="s">
        <v>45</v>
      </c>
      <c r="U63" s="31">
        <f>+[1]DEPURADO!J57</f>
        <v>0</v>
      </c>
      <c r="V63" s="30"/>
      <c r="W63" s="23" t="s">
        <v>45</v>
      </c>
      <c r="X63" s="31">
        <f>+[1]DEPURADO!L57+[1]DEPURADO!M57</f>
        <v>0</v>
      </c>
      <c r="Y63" s="23" t="s">
        <v>45</v>
      </c>
      <c r="Z63" s="31">
        <f t="shared" si="4"/>
        <v>0</v>
      </c>
      <c r="AA63" s="31"/>
      <c r="AB63" s="31">
        <v>0</v>
      </c>
      <c r="AC63" s="31">
        <v>0</v>
      </c>
      <c r="AD63" s="30"/>
      <c r="AE63" s="30">
        <f>+[1]DEPURADO!L57</f>
        <v>0</v>
      </c>
      <c r="AF63" s="30">
        <v>0</v>
      </c>
      <c r="AG63" s="30">
        <f t="shared" si="5"/>
        <v>137526</v>
      </c>
      <c r="AH63" s="30">
        <v>0</v>
      </c>
      <c r="AI63" s="30" t="str">
        <f>+[1]DEPURADO!G57</f>
        <v>SALDO A FAVOR DEL PRESTADOR</v>
      </c>
      <c r="AJ63" s="32"/>
      <c r="AK63" s="33"/>
    </row>
    <row r="64" spans="1:37" s="34" customFormat="1" x14ac:dyDescent="0.25">
      <c r="A64" s="23">
        <v>56</v>
      </c>
      <c r="B64" s="24" t="s">
        <v>44</v>
      </c>
      <c r="C64" s="23" t="str">
        <f>+[1]DEPURADO!A58</f>
        <v>ESEC1974</v>
      </c>
      <c r="D64" s="23">
        <f>+[1]DEPURADO!B58</f>
        <v>1974</v>
      </c>
      <c r="E64" s="25">
        <f>+[1]DEPURADO!C58</f>
        <v>44286</v>
      </c>
      <c r="F64" s="26">
        <f>+IF([1]DEPURADO!D58&gt;1,[1]DEPURADO!D58," ")</f>
        <v>44299</v>
      </c>
      <c r="G64" s="27">
        <f>[1]DEPURADO!F58</f>
        <v>178064</v>
      </c>
      <c r="H64" s="28">
        <v>0</v>
      </c>
      <c r="I64" s="28">
        <f>+[1]DEPURADO!N58+[1]DEPURADO!O58</f>
        <v>0</v>
      </c>
      <c r="J64" s="28">
        <f>+[1]DEPURADO!S58</f>
        <v>0</v>
      </c>
      <c r="K64" s="29">
        <f>+[1]DEPURADO!Q58+[1]DEPURADO!R58</f>
        <v>0</v>
      </c>
      <c r="L64" s="28">
        <v>0</v>
      </c>
      <c r="M64" s="28">
        <v>0</v>
      </c>
      <c r="N64" s="28">
        <f t="shared" si="0"/>
        <v>0</v>
      </c>
      <c r="O64" s="28">
        <f t="shared" si="1"/>
        <v>178064</v>
      </c>
      <c r="P64" s="24">
        <f>IF([1]DEPURADO!I58&gt;1,0,[1]DEPURADO!B58)</f>
        <v>1974</v>
      </c>
      <c r="Q64" s="30">
        <f t="shared" si="2"/>
        <v>178064</v>
      </c>
      <c r="R64" s="31">
        <f t="shared" si="3"/>
        <v>0</v>
      </c>
      <c r="S64" s="31">
        <f>+[1]DEPURADO!K58</f>
        <v>0</v>
      </c>
      <c r="T64" s="23" t="s">
        <v>45</v>
      </c>
      <c r="U64" s="31">
        <f>+[1]DEPURADO!J58</f>
        <v>0</v>
      </c>
      <c r="V64" s="30"/>
      <c r="W64" s="23" t="s">
        <v>45</v>
      </c>
      <c r="X64" s="31">
        <f>+[1]DEPURADO!L58+[1]DEPURADO!M58</f>
        <v>0</v>
      </c>
      <c r="Y64" s="23" t="s">
        <v>45</v>
      </c>
      <c r="Z64" s="31">
        <f t="shared" si="4"/>
        <v>0</v>
      </c>
      <c r="AA64" s="31"/>
      <c r="AB64" s="31">
        <v>0</v>
      </c>
      <c r="AC64" s="31">
        <v>0</v>
      </c>
      <c r="AD64" s="30"/>
      <c r="AE64" s="30">
        <f>+[1]DEPURADO!L58</f>
        <v>0</v>
      </c>
      <c r="AF64" s="30">
        <v>0</v>
      </c>
      <c r="AG64" s="30">
        <f t="shared" si="5"/>
        <v>178064</v>
      </c>
      <c r="AH64" s="30">
        <v>0</v>
      </c>
      <c r="AI64" s="30" t="str">
        <f>+[1]DEPURADO!G58</f>
        <v>SALDO A FAVOR DEL PRESTADOR</v>
      </c>
      <c r="AJ64" s="32"/>
      <c r="AK64" s="33"/>
    </row>
    <row r="65" spans="1:37" s="34" customFormat="1" x14ac:dyDescent="0.25">
      <c r="A65" s="23">
        <v>57</v>
      </c>
      <c r="B65" s="24" t="s">
        <v>44</v>
      </c>
      <c r="C65" s="23" t="str">
        <f>+[1]DEPURADO!A59</f>
        <v>ESEC1975</v>
      </c>
      <c r="D65" s="23">
        <f>+[1]DEPURADO!B59</f>
        <v>1975</v>
      </c>
      <c r="E65" s="25">
        <f>+[1]DEPURADO!C59</f>
        <v>44286</v>
      </c>
      <c r="F65" s="26">
        <f>+IF([1]DEPURADO!D59&gt;1,[1]DEPURADO!D59," ")</f>
        <v>44299</v>
      </c>
      <c r="G65" s="27">
        <f>[1]DEPURADO!F59</f>
        <v>126400</v>
      </c>
      <c r="H65" s="28">
        <v>0</v>
      </c>
      <c r="I65" s="28">
        <f>+[1]DEPURADO!N59+[1]DEPURADO!O59</f>
        <v>0</v>
      </c>
      <c r="J65" s="28">
        <f>+[1]DEPURADO!S59</f>
        <v>0</v>
      </c>
      <c r="K65" s="29">
        <f>+[1]DEPURADO!Q59+[1]DEPURADO!R59</f>
        <v>0</v>
      </c>
      <c r="L65" s="28">
        <v>0</v>
      </c>
      <c r="M65" s="28">
        <v>0</v>
      </c>
      <c r="N65" s="28">
        <f t="shared" si="0"/>
        <v>0</v>
      </c>
      <c r="O65" s="28">
        <f t="shared" si="1"/>
        <v>126400</v>
      </c>
      <c r="P65" s="24">
        <f>IF([1]DEPURADO!I59&gt;1,0,[1]DEPURADO!B59)</f>
        <v>1975</v>
      </c>
      <c r="Q65" s="30">
        <f t="shared" si="2"/>
        <v>126400</v>
      </c>
      <c r="R65" s="31">
        <f t="shared" si="3"/>
        <v>0</v>
      </c>
      <c r="S65" s="31">
        <f>+[1]DEPURADO!K59</f>
        <v>0</v>
      </c>
      <c r="T65" s="23" t="s">
        <v>45</v>
      </c>
      <c r="U65" s="31">
        <f>+[1]DEPURADO!J59</f>
        <v>0</v>
      </c>
      <c r="V65" s="30"/>
      <c r="W65" s="23" t="s">
        <v>45</v>
      </c>
      <c r="X65" s="31">
        <f>+[1]DEPURADO!L59+[1]DEPURADO!M59</f>
        <v>0</v>
      </c>
      <c r="Y65" s="23" t="s">
        <v>45</v>
      </c>
      <c r="Z65" s="31">
        <f t="shared" si="4"/>
        <v>0</v>
      </c>
      <c r="AA65" s="31"/>
      <c r="AB65" s="31">
        <v>0</v>
      </c>
      <c r="AC65" s="31">
        <v>0</v>
      </c>
      <c r="AD65" s="30"/>
      <c r="AE65" s="30">
        <f>+[1]DEPURADO!L59</f>
        <v>0</v>
      </c>
      <c r="AF65" s="30">
        <v>0</v>
      </c>
      <c r="AG65" s="30">
        <f t="shared" si="5"/>
        <v>126400</v>
      </c>
      <c r="AH65" s="30">
        <v>0</v>
      </c>
      <c r="AI65" s="30" t="str">
        <f>+[1]DEPURADO!G59</f>
        <v>SALDO A FAVOR DEL PRESTADOR</v>
      </c>
      <c r="AJ65" s="32"/>
      <c r="AK65" s="33"/>
    </row>
    <row r="66" spans="1:37" s="34" customFormat="1" x14ac:dyDescent="0.25">
      <c r="A66" s="23">
        <v>58</v>
      </c>
      <c r="B66" s="24" t="s">
        <v>44</v>
      </c>
      <c r="C66" s="23" t="str">
        <f>+[1]DEPURADO!A60</f>
        <v>ESEC1976</v>
      </c>
      <c r="D66" s="23">
        <f>+[1]DEPURADO!B60</f>
        <v>1976</v>
      </c>
      <c r="E66" s="25">
        <f>+[1]DEPURADO!C60</f>
        <v>44286</v>
      </c>
      <c r="F66" s="26">
        <f>+IF([1]DEPURADO!D60&gt;1,[1]DEPURADO!D60," ")</f>
        <v>44299</v>
      </c>
      <c r="G66" s="27">
        <f>[1]DEPURADO!F60</f>
        <v>59700</v>
      </c>
      <c r="H66" s="28">
        <v>0</v>
      </c>
      <c r="I66" s="28">
        <f>+[1]DEPURADO!N60+[1]DEPURADO!O60</f>
        <v>0</v>
      </c>
      <c r="J66" s="28">
        <f>+[1]DEPURADO!S60</f>
        <v>0</v>
      </c>
      <c r="K66" s="29">
        <f>+[1]DEPURADO!Q60+[1]DEPURADO!R60</f>
        <v>0</v>
      </c>
      <c r="L66" s="28">
        <v>0</v>
      </c>
      <c r="M66" s="28">
        <v>0</v>
      </c>
      <c r="N66" s="28">
        <f t="shared" si="0"/>
        <v>0</v>
      </c>
      <c r="O66" s="28">
        <f t="shared" si="1"/>
        <v>59700</v>
      </c>
      <c r="P66" s="24">
        <f>IF([1]DEPURADO!I60&gt;1,0,[1]DEPURADO!B60)</f>
        <v>1976</v>
      </c>
      <c r="Q66" s="30">
        <f t="shared" si="2"/>
        <v>59700</v>
      </c>
      <c r="R66" s="31">
        <f t="shared" si="3"/>
        <v>0</v>
      </c>
      <c r="S66" s="31">
        <f>+[1]DEPURADO!K60</f>
        <v>0</v>
      </c>
      <c r="T66" s="23" t="s">
        <v>45</v>
      </c>
      <c r="U66" s="31">
        <f>+[1]DEPURADO!J60</f>
        <v>0</v>
      </c>
      <c r="V66" s="30"/>
      <c r="W66" s="23" t="s">
        <v>45</v>
      </c>
      <c r="X66" s="31">
        <f>+[1]DEPURADO!L60+[1]DEPURADO!M60</f>
        <v>0</v>
      </c>
      <c r="Y66" s="23" t="s">
        <v>45</v>
      </c>
      <c r="Z66" s="31">
        <f t="shared" si="4"/>
        <v>0</v>
      </c>
      <c r="AA66" s="31"/>
      <c r="AB66" s="31">
        <v>0</v>
      </c>
      <c r="AC66" s="31">
        <v>0</v>
      </c>
      <c r="AD66" s="30"/>
      <c r="AE66" s="30">
        <f>+[1]DEPURADO!L60</f>
        <v>0</v>
      </c>
      <c r="AF66" s="30">
        <v>0</v>
      </c>
      <c r="AG66" s="30">
        <f t="shared" si="5"/>
        <v>59700</v>
      </c>
      <c r="AH66" s="30">
        <v>0</v>
      </c>
      <c r="AI66" s="30" t="str">
        <f>+[1]DEPURADO!G60</f>
        <v>SALDO A FAVOR DEL PRESTADOR</v>
      </c>
      <c r="AJ66" s="32"/>
      <c r="AK66" s="33"/>
    </row>
    <row r="67" spans="1:37" s="34" customFormat="1" x14ac:dyDescent="0.25">
      <c r="A67" s="23">
        <v>59</v>
      </c>
      <c r="B67" s="24" t="s">
        <v>44</v>
      </c>
      <c r="C67" s="23" t="str">
        <f>+[1]DEPURADO!A61</f>
        <v>000222098</v>
      </c>
      <c r="D67" s="23">
        <f>+[1]DEPURADO!B61</f>
        <v>222098</v>
      </c>
      <c r="E67" s="25">
        <f>+[1]DEPURADO!C61</f>
        <v>43281</v>
      </c>
      <c r="F67" s="26">
        <f>+IF([1]DEPURADO!D61&gt;1,[1]DEPURADO!D61," ")</f>
        <v>43291</v>
      </c>
      <c r="G67" s="27">
        <f>[1]DEPURADO!F61</f>
        <v>42700</v>
      </c>
      <c r="H67" s="28">
        <v>0</v>
      </c>
      <c r="I67" s="28">
        <f>+[1]DEPURADO!N61+[1]DEPURADO!O61</f>
        <v>0</v>
      </c>
      <c r="J67" s="28">
        <f>+[1]DEPURADO!S61</f>
        <v>0</v>
      </c>
      <c r="K67" s="29">
        <f>+[1]DEPURADO!Q61+[1]DEPURADO!R61</f>
        <v>0</v>
      </c>
      <c r="L67" s="28">
        <v>0</v>
      </c>
      <c r="M67" s="28">
        <v>0</v>
      </c>
      <c r="N67" s="28">
        <f t="shared" si="0"/>
        <v>0</v>
      </c>
      <c r="O67" s="28">
        <f t="shared" si="1"/>
        <v>42700</v>
      </c>
      <c r="P67" s="24">
        <f>IF([1]DEPURADO!I61&gt;1,0,[1]DEPURADO!B61)</f>
        <v>222098</v>
      </c>
      <c r="Q67" s="30">
        <f t="shared" si="2"/>
        <v>42700</v>
      </c>
      <c r="R67" s="31">
        <f t="shared" si="3"/>
        <v>0</v>
      </c>
      <c r="S67" s="31">
        <f>+[1]DEPURADO!K61</f>
        <v>0</v>
      </c>
      <c r="T67" s="23" t="s">
        <v>45</v>
      </c>
      <c r="U67" s="31">
        <f>+[1]DEPURADO!J61</f>
        <v>0</v>
      </c>
      <c r="V67" s="30"/>
      <c r="W67" s="23" t="s">
        <v>45</v>
      </c>
      <c r="X67" s="31">
        <f>+[1]DEPURADO!L61+[1]DEPURADO!M61</f>
        <v>42700</v>
      </c>
      <c r="Y67" s="23" t="s">
        <v>45</v>
      </c>
      <c r="Z67" s="31">
        <f t="shared" si="4"/>
        <v>0</v>
      </c>
      <c r="AA67" s="31"/>
      <c r="AB67" s="31">
        <v>0</v>
      </c>
      <c r="AC67" s="31">
        <v>0</v>
      </c>
      <c r="AD67" s="30"/>
      <c r="AE67" s="30">
        <f>+[1]DEPURADO!L61</f>
        <v>42700</v>
      </c>
      <c r="AF67" s="30">
        <v>0</v>
      </c>
      <c r="AG67" s="30">
        <f t="shared" si="5"/>
        <v>0</v>
      </c>
      <c r="AH67" s="30">
        <v>0</v>
      </c>
      <c r="AI67" s="30" t="str">
        <f>+[1]DEPURADO!G61</f>
        <v>GLOSA POR CONCILIAR</v>
      </c>
      <c r="AJ67" s="32"/>
      <c r="AK67" s="33"/>
    </row>
    <row r="68" spans="1:37" s="34" customFormat="1" x14ac:dyDescent="0.25">
      <c r="A68" s="23">
        <v>60</v>
      </c>
      <c r="B68" s="24" t="s">
        <v>44</v>
      </c>
      <c r="C68" s="23" t="str">
        <f>+[1]DEPURADO!A62</f>
        <v>000222099</v>
      </c>
      <c r="D68" s="23">
        <f>+[1]DEPURADO!B62</f>
        <v>222099</v>
      </c>
      <c r="E68" s="25">
        <f>+[1]DEPURADO!C62</f>
        <v>43281</v>
      </c>
      <c r="F68" s="26">
        <f>+IF([1]DEPURADO!D62&gt;1,[1]DEPURADO!D62," ")</f>
        <v>43291</v>
      </c>
      <c r="G68" s="27">
        <f>[1]DEPURADO!F62</f>
        <v>42700</v>
      </c>
      <c r="H68" s="28">
        <v>0</v>
      </c>
      <c r="I68" s="28">
        <f>+[1]DEPURADO!N62+[1]DEPURADO!O62</f>
        <v>0</v>
      </c>
      <c r="J68" s="28">
        <f>+[1]DEPURADO!S62</f>
        <v>0</v>
      </c>
      <c r="K68" s="29">
        <f>+[1]DEPURADO!Q62+[1]DEPURADO!R62</f>
        <v>0</v>
      </c>
      <c r="L68" s="28">
        <v>0</v>
      </c>
      <c r="M68" s="28">
        <v>0</v>
      </c>
      <c r="N68" s="28">
        <f t="shared" si="0"/>
        <v>0</v>
      </c>
      <c r="O68" s="28">
        <f t="shared" si="1"/>
        <v>42700</v>
      </c>
      <c r="P68" s="24">
        <f>IF([1]DEPURADO!I62&gt;1,0,[1]DEPURADO!B62)</f>
        <v>222099</v>
      </c>
      <c r="Q68" s="30">
        <f t="shared" si="2"/>
        <v>42700</v>
      </c>
      <c r="R68" s="31">
        <f t="shared" si="3"/>
        <v>0</v>
      </c>
      <c r="S68" s="31">
        <f>+[1]DEPURADO!K62</f>
        <v>0</v>
      </c>
      <c r="T68" s="23" t="s">
        <v>45</v>
      </c>
      <c r="U68" s="31">
        <f>+[1]DEPURADO!J62</f>
        <v>0</v>
      </c>
      <c r="V68" s="30"/>
      <c r="W68" s="23" t="s">
        <v>45</v>
      </c>
      <c r="X68" s="31">
        <f>+[1]DEPURADO!L62+[1]DEPURADO!M62</f>
        <v>42700</v>
      </c>
      <c r="Y68" s="23" t="s">
        <v>45</v>
      </c>
      <c r="Z68" s="31">
        <f t="shared" si="4"/>
        <v>0</v>
      </c>
      <c r="AA68" s="31"/>
      <c r="AB68" s="31">
        <v>0</v>
      </c>
      <c r="AC68" s="31">
        <v>0</v>
      </c>
      <c r="AD68" s="30"/>
      <c r="AE68" s="30">
        <f>+[1]DEPURADO!L62</f>
        <v>42700</v>
      </c>
      <c r="AF68" s="30">
        <v>0</v>
      </c>
      <c r="AG68" s="30">
        <f t="shared" si="5"/>
        <v>0</v>
      </c>
      <c r="AH68" s="30">
        <v>0</v>
      </c>
      <c r="AI68" s="30" t="str">
        <f>+[1]DEPURADO!G62</f>
        <v>GLOSA POR CONCILIAR</v>
      </c>
      <c r="AJ68" s="32"/>
      <c r="AK68" s="33"/>
    </row>
    <row r="69" spans="1:37" s="34" customFormat="1" x14ac:dyDescent="0.25">
      <c r="A69" s="23">
        <v>61</v>
      </c>
      <c r="B69" s="24" t="s">
        <v>44</v>
      </c>
      <c r="C69" s="23" t="str">
        <f>+[1]DEPURADO!A63</f>
        <v>000222107</v>
      </c>
      <c r="D69" s="23">
        <f>+[1]DEPURADO!B63</f>
        <v>222107</v>
      </c>
      <c r="E69" s="25">
        <f>+[1]DEPURADO!C63</f>
        <v>43281</v>
      </c>
      <c r="F69" s="26">
        <f>+IF([1]DEPURADO!D63&gt;1,[1]DEPURADO!D63," ")</f>
        <v>43291</v>
      </c>
      <c r="G69" s="27">
        <f>[1]DEPURADO!F63</f>
        <v>58900</v>
      </c>
      <c r="H69" s="28">
        <v>0</v>
      </c>
      <c r="I69" s="28">
        <f>+[1]DEPURADO!N63+[1]DEPURADO!O63</f>
        <v>0</v>
      </c>
      <c r="J69" s="28">
        <f>+[1]DEPURADO!S63</f>
        <v>0</v>
      </c>
      <c r="K69" s="29">
        <f>+[1]DEPURADO!Q63+[1]DEPURADO!R63</f>
        <v>0</v>
      </c>
      <c r="L69" s="28">
        <v>0</v>
      </c>
      <c r="M69" s="28">
        <v>0</v>
      </c>
      <c r="N69" s="28">
        <f t="shared" si="0"/>
        <v>0</v>
      </c>
      <c r="O69" s="28">
        <f t="shared" si="1"/>
        <v>58900</v>
      </c>
      <c r="P69" s="24">
        <f>IF([1]DEPURADO!I63&gt;1,0,[1]DEPURADO!B63)</f>
        <v>222107</v>
      </c>
      <c r="Q69" s="30">
        <f t="shared" si="2"/>
        <v>58900</v>
      </c>
      <c r="R69" s="31">
        <f t="shared" si="3"/>
        <v>0</v>
      </c>
      <c r="S69" s="31">
        <f>+[1]DEPURADO!K63</f>
        <v>0</v>
      </c>
      <c r="T69" s="23" t="s">
        <v>45</v>
      </c>
      <c r="U69" s="31">
        <f>+[1]DEPURADO!J63</f>
        <v>0</v>
      </c>
      <c r="V69" s="30"/>
      <c r="W69" s="23" t="s">
        <v>45</v>
      </c>
      <c r="X69" s="31">
        <f>+[1]DEPURADO!L63+[1]DEPURADO!M63</f>
        <v>58900</v>
      </c>
      <c r="Y69" s="23" t="s">
        <v>45</v>
      </c>
      <c r="Z69" s="31">
        <f t="shared" si="4"/>
        <v>0</v>
      </c>
      <c r="AA69" s="31"/>
      <c r="AB69" s="31">
        <v>0</v>
      </c>
      <c r="AC69" s="31">
        <v>0</v>
      </c>
      <c r="AD69" s="30"/>
      <c r="AE69" s="30">
        <f>+[1]DEPURADO!L63</f>
        <v>58900</v>
      </c>
      <c r="AF69" s="30">
        <v>0</v>
      </c>
      <c r="AG69" s="30">
        <f t="shared" si="5"/>
        <v>0</v>
      </c>
      <c r="AH69" s="30">
        <v>0</v>
      </c>
      <c r="AI69" s="30" t="str">
        <f>+[1]DEPURADO!G63</f>
        <v>GLOSA POR CONCILIAR</v>
      </c>
      <c r="AJ69" s="32"/>
      <c r="AK69" s="33"/>
    </row>
    <row r="70" spans="1:37" s="34" customFormat="1" x14ac:dyDescent="0.25">
      <c r="A70" s="23">
        <v>62</v>
      </c>
      <c r="B70" s="24" t="s">
        <v>44</v>
      </c>
      <c r="C70" s="23" t="str">
        <f>+[1]DEPURADO!A64</f>
        <v>000222123</v>
      </c>
      <c r="D70" s="23">
        <f>+[1]DEPURADO!B64</f>
        <v>222123</v>
      </c>
      <c r="E70" s="25">
        <f>+[1]DEPURADO!C64</f>
        <v>43281</v>
      </c>
      <c r="F70" s="26">
        <f>+IF([1]DEPURADO!D64&gt;1,[1]DEPURADO!D64," ")</f>
        <v>43291</v>
      </c>
      <c r="G70" s="27">
        <f>[1]DEPURADO!F64</f>
        <v>58900</v>
      </c>
      <c r="H70" s="28">
        <v>0</v>
      </c>
      <c r="I70" s="28">
        <f>+[1]DEPURADO!N64+[1]DEPURADO!O64</f>
        <v>0</v>
      </c>
      <c r="J70" s="28">
        <f>+[1]DEPURADO!S64</f>
        <v>0</v>
      </c>
      <c r="K70" s="29">
        <f>+[1]DEPURADO!Q64+[1]DEPURADO!R64</f>
        <v>0</v>
      </c>
      <c r="L70" s="28">
        <v>0</v>
      </c>
      <c r="M70" s="28">
        <v>0</v>
      </c>
      <c r="N70" s="28">
        <f t="shared" si="0"/>
        <v>0</v>
      </c>
      <c r="O70" s="28">
        <f t="shared" si="1"/>
        <v>58900</v>
      </c>
      <c r="P70" s="24">
        <f>IF([1]DEPURADO!I64&gt;1,0,[1]DEPURADO!B64)</f>
        <v>222123</v>
      </c>
      <c r="Q70" s="30">
        <f t="shared" si="2"/>
        <v>58900</v>
      </c>
      <c r="R70" s="31">
        <f t="shared" si="3"/>
        <v>0</v>
      </c>
      <c r="S70" s="31">
        <f>+[1]DEPURADO!K64</f>
        <v>0</v>
      </c>
      <c r="T70" s="23" t="s">
        <v>45</v>
      </c>
      <c r="U70" s="31">
        <f>+[1]DEPURADO!J64</f>
        <v>0</v>
      </c>
      <c r="V70" s="30"/>
      <c r="W70" s="23" t="s">
        <v>45</v>
      </c>
      <c r="X70" s="31">
        <f>+[1]DEPURADO!L64+[1]DEPURADO!M64</f>
        <v>58900</v>
      </c>
      <c r="Y70" s="23" t="s">
        <v>45</v>
      </c>
      <c r="Z70" s="31">
        <f t="shared" si="4"/>
        <v>0</v>
      </c>
      <c r="AA70" s="31"/>
      <c r="AB70" s="31">
        <v>0</v>
      </c>
      <c r="AC70" s="31">
        <v>0</v>
      </c>
      <c r="AD70" s="30"/>
      <c r="AE70" s="30">
        <f>+[1]DEPURADO!L64</f>
        <v>58900</v>
      </c>
      <c r="AF70" s="30">
        <v>0</v>
      </c>
      <c r="AG70" s="30">
        <f t="shared" si="5"/>
        <v>0</v>
      </c>
      <c r="AH70" s="30">
        <v>0</v>
      </c>
      <c r="AI70" s="30" t="str">
        <f>+[1]DEPURADO!G64</f>
        <v>GLOSA POR CONCILIAR</v>
      </c>
      <c r="AJ70" s="32"/>
      <c r="AK70" s="33"/>
    </row>
    <row r="71" spans="1:37" s="34" customFormat="1" x14ac:dyDescent="0.25">
      <c r="A71" s="23">
        <v>63</v>
      </c>
      <c r="B71" s="24" t="s">
        <v>44</v>
      </c>
      <c r="C71" s="23" t="str">
        <f>+[1]DEPURADO!A65</f>
        <v>000222915</v>
      </c>
      <c r="D71" s="23">
        <f>+[1]DEPURADO!B65</f>
        <v>222915</v>
      </c>
      <c r="E71" s="25">
        <f>+[1]DEPURADO!C65</f>
        <v>43312</v>
      </c>
      <c r="F71" s="26">
        <f>+IF([1]DEPURADO!D65&gt;1,[1]DEPURADO!D65," ")</f>
        <v>43315</v>
      </c>
      <c r="G71" s="27">
        <f>[1]DEPURADO!F65</f>
        <v>58900</v>
      </c>
      <c r="H71" s="28">
        <v>0</v>
      </c>
      <c r="I71" s="28">
        <f>+[1]DEPURADO!N65+[1]DEPURADO!O65</f>
        <v>0</v>
      </c>
      <c r="J71" s="28">
        <f>+[1]DEPURADO!S65</f>
        <v>0</v>
      </c>
      <c r="K71" s="29">
        <f>+[1]DEPURADO!Q65+[1]DEPURADO!R65</f>
        <v>0</v>
      </c>
      <c r="L71" s="28">
        <v>0</v>
      </c>
      <c r="M71" s="28">
        <v>0</v>
      </c>
      <c r="N71" s="28">
        <f t="shared" si="0"/>
        <v>0</v>
      </c>
      <c r="O71" s="28">
        <f t="shared" si="1"/>
        <v>58900</v>
      </c>
      <c r="P71" s="24">
        <f>IF([1]DEPURADO!I65&gt;1,0,[1]DEPURADO!B65)</f>
        <v>222915</v>
      </c>
      <c r="Q71" s="30">
        <f t="shared" si="2"/>
        <v>58900</v>
      </c>
      <c r="R71" s="31">
        <f t="shared" si="3"/>
        <v>0</v>
      </c>
      <c r="S71" s="31">
        <f>+[1]DEPURADO!K65</f>
        <v>0</v>
      </c>
      <c r="T71" s="23" t="s">
        <v>45</v>
      </c>
      <c r="U71" s="31">
        <f>+[1]DEPURADO!J65</f>
        <v>0</v>
      </c>
      <c r="V71" s="30"/>
      <c r="W71" s="23" t="s">
        <v>45</v>
      </c>
      <c r="X71" s="31">
        <f>+[1]DEPURADO!L65+[1]DEPURADO!M65</f>
        <v>58900</v>
      </c>
      <c r="Y71" s="23" t="s">
        <v>45</v>
      </c>
      <c r="Z71" s="31">
        <f t="shared" si="4"/>
        <v>0</v>
      </c>
      <c r="AA71" s="31"/>
      <c r="AB71" s="31">
        <v>0</v>
      </c>
      <c r="AC71" s="31">
        <v>0</v>
      </c>
      <c r="AD71" s="30"/>
      <c r="AE71" s="30">
        <f>+[1]DEPURADO!L65</f>
        <v>58900</v>
      </c>
      <c r="AF71" s="30">
        <v>0</v>
      </c>
      <c r="AG71" s="30">
        <f t="shared" si="5"/>
        <v>0</v>
      </c>
      <c r="AH71" s="30">
        <v>0</v>
      </c>
      <c r="AI71" s="30" t="str">
        <f>+[1]DEPURADO!G65</f>
        <v>GLOSA POR CONCILIAR</v>
      </c>
      <c r="AJ71" s="32"/>
      <c r="AK71" s="33"/>
    </row>
    <row r="72" spans="1:37" s="34" customFormat="1" x14ac:dyDescent="0.25">
      <c r="A72" s="23">
        <v>64</v>
      </c>
      <c r="B72" s="24" t="s">
        <v>44</v>
      </c>
      <c r="C72" s="23" t="str">
        <f>+[1]DEPURADO!A66</f>
        <v>000222916</v>
      </c>
      <c r="D72" s="23">
        <f>+[1]DEPURADO!B66</f>
        <v>222916</v>
      </c>
      <c r="E72" s="25">
        <f>+[1]DEPURADO!C66</f>
        <v>43312</v>
      </c>
      <c r="F72" s="26">
        <f>+IF([1]DEPURADO!D66&gt;1,[1]DEPURADO!D66," ")</f>
        <v>43315</v>
      </c>
      <c r="G72" s="27">
        <f>[1]DEPURADO!F66</f>
        <v>58900</v>
      </c>
      <c r="H72" s="28">
        <v>0</v>
      </c>
      <c r="I72" s="28">
        <f>+[1]DEPURADO!N66+[1]DEPURADO!O66</f>
        <v>0</v>
      </c>
      <c r="J72" s="28">
        <f>+[1]DEPURADO!S66</f>
        <v>0</v>
      </c>
      <c r="K72" s="29">
        <f>+[1]DEPURADO!Q66+[1]DEPURADO!R66</f>
        <v>0</v>
      </c>
      <c r="L72" s="28">
        <v>0</v>
      </c>
      <c r="M72" s="28">
        <v>0</v>
      </c>
      <c r="N72" s="28">
        <f t="shared" si="0"/>
        <v>0</v>
      </c>
      <c r="O72" s="28">
        <f t="shared" si="1"/>
        <v>58900</v>
      </c>
      <c r="P72" s="24">
        <f>IF([1]DEPURADO!I66&gt;1,0,[1]DEPURADO!B66)</f>
        <v>222916</v>
      </c>
      <c r="Q72" s="30">
        <f t="shared" si="2"/>
        <v>58900</v>
      </c>
      <c r="R72" s="31">
        <f t="shared" si="3"/>
        <v>0</v>
      </c>
      <c r="S72" s="31">
        <f>+[1]DEPURADO!K66</f>
        <v>0</v>
      </c>
      <c r="T72" s="23" t="s">
        <v>45</v>
      </c>
      <c r="U72" s="31">
        <f>+[1]DEPURADO!J66</f>
        <v>0</v>
      </c>
      <c r="V72" s="30"/>
      <c r="W72" s="23" t="s">
        <v>45</v>
      </c>
      <c r="X72" s="31">
        <f>+[1]DEPURADO!L66+[1]DEPURADO!M66</f>
        <v>58900</v>
      </c>
      <c r="Y72" s="23" t="s">
        <v>45</v>
      </c>
      <c r="Z72" s="31">
        <f t="shared" si="4"/>
        <v>0</v>
      </c>
      <c r="AA72" s="31"/>
      <c r="AB72" s="31">
        <v>0</v>
      </c>
      <c r="AC72" s="31">
        <v>0</v>
      </c>
      <c r="AD72" s="30"/>
      <c r="AE72" s="30">
        <f>+[1]DEPURADO!L66</f>
        <v>58900</v>
      </c>
      <c r="AF72" s="30">
        <v>0</v>
      </c>
      <c r="AG72" s="30">
        <f t="shared" si="5"/>
        <v>0</v>
      </c>
      <c r="AH72" s="30">
        <v>0</v>
      </c>
      <c r="AI72" s="30" t="str">
        <f>+[1]DEPURADO!G66</f>
        <v>GLOSA POR CONCILIAR</v>
      </c>
      <c r="AJ72" s="32"/>
      <c r="AK72" s="33"/>
    </row>
    <row r="73" spans="1:37" s="34" customFormat="1" x14ac:dyDescent="0.25">
      <c r="A73" s="23">
        <v>65</v>
      </c>
      <c r="B73" s="24" t="s">
        <v>44</v>
      </c>
      <c r="C73" s="23" t="str">
        <f>+[1]DEPURADO!A67</f>
        <v>000222918</v>
      </c>
      <c r="D73" s="23">
        <f>+[1]DEPURADO!B67</f>
        <v>222918</v>
      </c>
      <c r="E73" s="25">
        <f>+[1]DEPURADO!C67</f>
        <v>43312</v>
      </c>
      <c r="F73" s="26">
        <f>+IF([1]DEPURADO!D67&gt;1,[1]DEPURADO!D67," ")</f>
        <v>43315</v>
      </c>
      <c r="G73" s="27">
        <f>[1]DEPURADO!F67</f>
        <v>42700</v>
      </c>
      <c r="H73" s="28">
        <v>0</v>
      </c>
      <c r="I73" s="28">
        <f>+[1]DEPURADO!N67+[1]DEPURADO!O67</f>
        <v>0</v>
      </c>
      <c r="J73" s="28">
        <f>+[1]DEPURADO!S67</f>
        <v>0</v>
      </c>
      <c r="K73" s="29">
        <f>+[1]DEPURADO!Q67+[1]DEPURADO!R67</f>
        <v>0</v>
      </c>
      <c r="L73" s="28">
        <v>0</v>
      </c>
      <c r="M73" s="28">
        <v>0</v>
      </c>
      <c r="N73" s="28">
        <f t="shared" si="0"/>
        <v>0</v>
      </c>
      <c r="O73" s="28">
        <f t="shared" si="1"/>
        <v>42700</v>
      </c>
      <c r="P73" s="24">
        <f>IF([1]DEPURADO!I67&gt;1,0,[1]DEPURADO!B67)</f>
        <v>222918</v>
      </c>
      <c r="Q73" s="30">
        <f t="shared" si="2"/>
        <v>42700</v>
      </c>
      <c r="R73" s="31">
        <f t="shared" si="3"/>
        <v>0</v>
      </c>
      <c r="S73" s="31">
        <f>+[1]DEPURADO!K67</f>
        <v>0</v>
      </c>
      <c r="T73" s="23" t="s">
        <v>45</v>
      </c>
      <c r="U73" s="31">
        <f>+[1]DEPURADO!J67</f>
        <v>0</v>
      </c>
      <c r="V73" s="30"/>
      <c r="W73" s="23" t="s">
        <v>45</v>
      </c>
      <c r="X73" s="31">
        <f>+[1]DEPURADO!L67+[1]DEPURADO!M67</f>
        <v>42700</v>
      </c>
      <c r="Y73" s="23" t="s">
        <v>45</v>
      </c>
      <c r="Z73" s="31">
        <f t="shared" si="4"/>
        <v>0</v>
      </c>
      <c r="AA73" s="31"/>
      <c r="AB73" s="31">
        <v>0</v>
      </c>
      <c r="AC73" s="31">
        <v>0</v>
      </c>
      <c r="AD73" s="30"/>
      <c r="AE73" s="30">
        <f>+[1]DEPURADO!L67</f>
        <v>42700</v>
      </c>
      <c r="AF73" s="30">
        <v>0</v>
      </c>
      <c r="AG73" s="30">
        <f t="shared" si="5"/>
        <v>0</v>
      </c>
      <c r="AH73" s="30">
        <v>0</v>
      </c>
      <c r="AI73" s="30" t="str">
        <f>+[1]DEPURADO!G67</f>
        <v>GLOSA POR CONCILIAR</v>
      </c>
      <c r="AJ73" s="32"/>
      <c r="AK73" s="33"/>
    </row>
    <row r="74" spans="1:37" s="34" customFormat="1" x14ac:dyDescent="0.25">
      <c r="A74" s="23">
        <v>66</v>
      </c>
      <c r="B74" s="24" t="s">
        <v>44</v>
      </c>
      <c r="C74" s="23" t="str">
        <f>+[1]DEPURADO!A68</f>
        <v>000222922</v>
      </c>
      <c r="D74" s="23">
        <f>+[1]DEPURADO!B68</f>
        <v>222922</v>
      </c>
      <c r="E74" s="25">
        <f>+[1]DEPURADO!C68</f>
        <v>43312</v>
      </c>
      <c r="F74" s="26">
        <f>+IF([1]DEPURADO!D68&gt;1,[1]DEPURADO!D68," ")</f>
        <v>43315</v>
      </c>
      <c r="G74" s="27">
        <f>[1]DEPURADO!F68</f>
        <v>58900</v>
      </c>
      <c r="H74" s="28">
        <v>0</v>
      </c>
      <c r="I74" s="28">
        <f>+[1]DEPURADO!N68+[1]DEPURADO!O68</f>
        <v>0</v>
      </c>
      <c r="J74" s="28">
        <f>+[1]DEPURADO!S68</f>
        <v>0</v>
      </c>
      <c r="K74" s="29">
        <f>+[1]DEPURADO!Q68+[1]DEPURADO!R68</f>
        <v>0</v>
      </c>
      <c r="L74" s="28">
        <v>0</v>
      </c>
      <c r="M74" s="28">
        <v>0</v>
      </c>
      <c r="N74" s="28">
        <f t="shared" si="0"/>
        <v>0</v>
      </c>
      <c r="O74" s="28">
        <f t="shared" si="1"/>
        <v>58900</v>
      </c>
      <c r="P74" s="24">
        <f>IF([1]DEPURADO!I68&gt;1,0,[1]DEPURADO!B68)</f>
        <v>222922</v>
      </c>
      <c r="Q74" s="30">
        <f t="shared" si="2"/>
        <v>58900</v>
      </c>
      <c r="R74" s="31">
        <f t="shared" si="3"/>
        <v>0</v>
      </c>
      <c r="S74" s="31">
        <f>+[1]DEPURADO!K68</f>
        <v>0</v>
      </c>
      <c r="T74" s="23" t="s">
        <v>45</v>
      </c>
      <c r="U74" s="31">
        <f>+[1]DEPURADO!J68</f>
        <v>0</v>
      </c>
      <c r="V74" s="30"/>
      <c r="W74" s="23" t="s">
        <v>45</v>
      </c>
      <c r="X74" s="31">
        <f>+[1]DEPURADO!L68+[1]DEPURADO!M68</f>
        <v>58900</v>
      </c>
      <c r="Y74" s="23" t="s">
        <v>45</v>
      </c>
      <c r="Z74" s="31">
        <f t="shared" si="4"/>
        <v>0</v>
      </c>
      <c r="AA74" s="31"/>
      <c r="AB74" s="31">
        <v>0</v>
      </c>
      <c r="AC74" s="31">
        <v>0</v>
      </c>
      <c r="AD74" s="30"/>
      <c r="AE74" s="30">
        <f>+[1]DEPURADO!L68</f>
        <v>58900</v>
      </c>
      <c r="AF74" s="30">
        <v>0</v>
      </c>
      <c r="AG74" s="30">
        <f t="shared" si="5"/>
        <v>0</v>
      </c>
      <c r="AH74" s="30">
        <v>0</v>
      </c>
      <c r="AI74" s="30" t="str">
        <f>+[1]DEPURADO!G68</f>
        <v>GLOSA POR CONCILIAR</v>
      </c>
      <c r="AJ74" s="32"/>
      <c r="AK74" s="33"/>
    </row>
    <row r="75" spans="1:37" s="34" customFormat="1" x14ac:dyDescent="0.25">
      <c r="A75" s="23">
        <v>67</v>
      </c>
      <c r="B75" s="24" t="s">
        <v>44</v>
      </c>
      <c r="C75" s="23" t="str">
        <f>+[1]DEPURADO!A69</f>
        <v>000222935</v>
      </c>
      <c r="D75" s="23">
        <f>+[1]DEPURADO!B69</f>
        <v>222935</v>
      </c>
      <c r="E75" s="25">
        <f>+[1]DEPURADO!C69</f>
        <v>43312</v>
      </c>
      <c r="F75" s="26">
        <f>+IF([1]DEPURADO!D69&gt;1,[1]DEPURADO!D69," ")</f>
        <v>43315</v>
      </c>
      <c r="G75" s="27">
        <f>[1]DEPURADO!F69</f>
        <v>51300</v>
      </c>
      <c r="H75" s="28">
        <v>0</v>
      </c>
      <c r="I75" s="28">
        <f>+[1]DEPURADO!N69+[1]DEPURADO!O69</f>
        <v>0</v>
      </c>
      <c r="J75" s="28">
        <f>+[1]DEPURADO!S69</f>
        <v>0</v>
      </c>
      <c r="K75" s="29">
        <f>+[1]DEPURADO!Q69+[1]DEPURADO!R69</f>
        <v>0</v>
      </c>
      <c r="L75" s="28">
        <v>0</v>
      </c>
      <c r="M75" s="28">
        <v>0</v>
      </c>
      <c r="N75" s="28">
        <f t="shared" si="0"/>
        <v>0</v>
      </c>
      <c r="O75" s="28">
        <f t="shared" si="1"/>
        <v>51300</v>
      </c>
      <c r="P75" s="24">
        <f>IF([1]DEPURADO!I69&gt;1,0,[1]DEPURADO!B69)</f>
        <v>222935</v>
      </c>
      <c r="Q75" s="30">
        <f t="shared" si="2"/>
        <v>51300</v>
      </c>
      <c r="R75" s="31">
        <f t="shared" si="3"/>
        <v>0</v>
      </c>
      <c r="S75" s="31">
        <f>+[1]DEPURADO!K69</f>
        <v>0</v>
      </c>
      <c r="T75" s="23" t="s">
        <v>45</v>
      </c>
      <c r="U75" s="31">
        <f>+[1]DEPURADO!J69</f>
        <v>0</v>
      </c>
      <c r="V75" s="30"/>
      <c r="W75" s="23" t="s">
        <v>45</v>
      </c>
      <c r="X75" s="31">
        <f>+[1]DEPURADO!L69+[1]DEPURADO!M69</f>
        <v>51300</v>
      </c>
      <c r="Y75" s="23" t="s">
        <v>45</v>
      </c>
      <c r="Z75" s="31">
        <f t="shared" si="4"/>
        <v>0</v>
      </c>
      <c r="AA75" s="31"/>
      <c r="AB75" s="31">
        <v>0</v>
      </c>
      <c r="AC75" s="31">
        <v>0</v>
      </c>
      <c r="AD75" s="30"/>
      <c r="AE75" s="30">
        <f>+[1]DEPURADO!L69</f>
        <v>51300</v>
      </c>
      <c r="AF75" s="30">
        <v>0</v>
      </c>
      <c r="AG75" s="30">
        <f t="shared" si="5"/>
        <v>0</v>
      </c>
      <c r="AH75" s="30">
        <v>0</v>
      </c>
      <c r="AI75" s="30" t="str">
        <f>+[1]DEPURADO!G69</f>
        <v>GLOSA POR CONCILIAR</v>
      </c>
      <c r="AJ75" s="32"/>
      <c r="AK75" s="33"/>
    </row>
    <row r="76" spans="1:37" s="34" customFormat="1" x14ac:dyDescent="0.25">
      <c r="A76" s="23">
        <v>68</v>
      </c>
      <c r="B76" s="24" t="s">
        <v>44</v>
      </c>
      <c r="C76" s="23" t="str">
        <f>+[1]DEPURADO!A70</f>
        <v>CST1945</v>
      </c>
      <c r="D76" s="23">
        <f>+[1]DEPURADO!B70</f>
        <v>1945</v>
      </c>
      <c r="E76" s="25">
        <f>+[1]DEPURADO!C70</f>
        <v>44074</v>
      </c>
      <c r="F76" s="26">
        <f>+IF([1]DEPURADO!D70&gt;1,[1]DEPURADO!D70," ")</f>
        <v>44092</v>
      </c>
      <c r="G76" s="27">
        <f>[1]DEPURADO!F70</f>
        <v>661500</v>
      </c>
      <c r="H76" s="28">
        <v>0</v>
      </c>
      <c r="I76" s="28">
        <f>+[1]DEPURADO!N70+[1]DEPURADO!O70</f>
        <v>0</v>
      </c>
      <c r="J76" s="28">
        <f>+[1]DEPURADO!S70</f>
        <v>661500</v>
      </c>
      <c r="K76" s="29">
        <f>+[1]DEPURADO!Q70+[1]DEPURADO!R70</f>
        <v>0</v>
      </c>
      <c r="L76" s="28">
        <v>0</v>
      </c>
      <c r="M76" s="28">
        <v>0</v>
      </c>
      <c r="N76" s="28">
        <f t="shared" si="0"/>
        <v>661500</v>
      </c>
      <c r="O76" s="28">
        <f t="shared" si="1"/>
        <v>0</v>
      </c>
      <c r="P76" s="24">
        <f>IF([1]DEPURADO!I70&gt;1,0,[1]DEPURADO!B70)</f>
        <v>1945</v>
      </c>
      <c r="Q76" s="30">
        <f t="shared" si="2"/>
        <v>661500</v>
      </c>
      <c r="R76" s="31">
        <f t="shared" si="3"/>
        <v>0</v>
      </c>
      <c r="S76" s="31">
        <f>+[1]DEPURADO!K70</f>
        <v>0</v>
      </c>
      <c r="T76" s="23" t="s">
        <v>45</v>
      </c>
      <c r="U76" s="31">
        <f>+[1]DEPURADO!J70</f>
        <v>0</v>
      </c>
      <c r="V76" s="30"/>
      <c r="W76" s="23" t="s">
        <v>45</v>
      </c>
      <c r="X76" s="31">
        <f>+[1]DEPURADO!L70+[1]DEPURADO!M70</f>
        <v>0</v>
      </c>
      <c r="Y76" s="23" t="s">
        <v>45</v>
      </c>
      <c r="Z76" s="31">
        <f t="shared" si="4"/>
        <v>0</v>
      </c>
      <c r="AA76" s="31"/>
      <c r="AB76" s="31">
        <v>0</v>
      </c>
      <c r="AC76" s="31">
        <v>0</v>
      </c>
      <c r="AD76" s="30"/>
      <c r="AE76" s="30">
        <f>+[1]DEPURADO!L70</f>
        <v>0</v>
      </c>
      <c r="AF76" s="30">
        <v>0</v>
      </c>
      <c r="AG76" s="30">
        <f t="shared" si="5"/>
        <v>0</v>
      </c>
      <c r="AH76" s="30">
        <v>0</v>
      </c>
      <c r="AI76" s="30" t="str">
        <f>+[1]DEPURADO!G70</f>
        <v>CANCELADO</v>
      </c>
      <c r="AJ76" s="32"/>
      <c r="AK76" s="33"/>
    </row>
    <row r="77" spans="1:37" s="34" customFormat="1" x14ac:dyDescent="0.25">
      <c r="A77" s="23">
        <v>69</v>
      </c>
      <c r="B77" s="24" t="s">
        <v>44</v>
      </c>
      <c r="C77" s="23" t="str">
        <f>+[1]DEPURADO!A71</f>
        <v>CST1946</v>
      </c>
      <c r="D77" s="23">
        <f>+[1]DEPURADO!B71</f>
        <v>1946</v>
      </c>
      <c r="E77" s="25">
        <f>+[1]DEPURADO!C71</f>
        <v>44074</v>
      </c>
      <c r="F77" s="26">
        <f>+IF([1]DEPURADO!D71&gt;1,[1]DEPURADO!D71," ")</f>
        <v>44092</v>
      </c>
      <c r="G77" s="27">
        <f>[1]DEPURADO!F71</f>
        <v>661500</v>
      </c>
      <c r="H77" s="28">
        <v>0</v>
      </c>
      <c r="I77" s="28">
        <f>+[1]DEPURADO!N71+[1]DEPURADO!O71</f>
        <v>0</v>
      </c>
      <c r="J77" s="28">
        <f>+[1]DEPURADO!S71</f>
        <v>661500</v>
      </c>
      <c r="K77" s="29">
        <f>+[1]DEPURADO!Q71+[1]DEPURADO!R71</f>
        <v>0</v>
      </c>
      <c r="L77" s="28">
        <v>0</v>
      </c>
      <c r="M77" s="28">
        <v>0</v>
      </c>
      <c r="N77" s="28">
        <f t="shared" ref="N77:N79" si="6">+SUM(J77:M77)</f>
        <v>661500</v>
      </c>
      <c r="O77" s="28">
        <f t="shared" ref="O77:O79" si="7">+G77-I77-N77</f>
        <v>0</v>
      </c>
      <c r="P77" s="24">
        <f>IF([1]DEPURADO!I71&gt;1,0,[1]DEPURADO!B71)</f>
        <v>1946</v>
      </c>
      <c r="Q77" s="30">
        <f t="shared" ref="Q77:Q79" si="8">+IF(P77&gt;0,G77,0)</f>
        <v>661500</v>
      </c>
      <c r="R77" s="31">
        <f t="shared" ref="R77:R79" si="9">IF(P77=0,G77,0)</f>
        <v>0</v>
      </c>
      <c r="S77" s="31">
        <f>+[1]DEPURADO!K71</f>
        <v>0</v>
      </c>
      <c r="T77" s="23" t="s">
        <v>45</v>
      </c>
      <c r="U77" s="31">
        <f>+[1]DEPURADO!J71</f>
        <v>0</v>
      </c>
      <c r="V77" s="30"/>
      <c r="W77" s="23" t="s">
        <v>45</v>
      </c>
      <c r="X77" s="31">
        <f>+[1]DEPURADO!L71+[1]DEPURADO!M71</f>
        <v>0</v>
      </c>
      <c r="Y77" s="23" t="s">
        <v>45</v>
      </c>
      <c r="Z77" s="31">
        <f t="shared" ref="Z77:Z79" si="10">+X77-AE77+IF(X77-AE77&lt;-1,-X77+AE77,0)</f>
        <v>0</v>
      </c>
      <c r="AA77" s="31"/>
      <c r="AB77" s="31">
        <v>0</v>
      </c>
      <c r="AC77" s="31">
        <v>0</v>
      </c>
      <c r="AD77" s="30"/>
      <c r="AE77" s="30">
        <f>+[1]DEPURADO!L71</f>
        <v>0</v>
      </c>
      <c r="AF77" s="30">
        <v>0</v>
      </c>
      <c r="AG77" s="30">
        <f t="shared" ref="AG77:AG79" si="11">+G77-I77-N77-R77-Z77-AC77-AE77-S77-U77</f>
        <v>0</v>
      </c>
      <c r="AH77" s="30">
        <v>0</v>
      </c>
      <c r="AI77" s="30" t="str">
        <f>+[1]DEPURADO!G71</f>
        <v>CANCELADO</v>
      </c>
      <c r="AJ77" s="32"/>
      <c r="AK77" s="33"/>
    </row>
    <row r="78" spans="1:37" s="34" customFormat="1" x14ac:dyDescent="0.25">
      <c r="A78" s="23">
        <v>70</v>
      </c>
      <c r="B78" s="24" t="s">
        <v>44</v>
      </c>
      <c r="C78" s="23" t="str">
        <f>+[1]DEPURADO!A72</f>
        <v>CST11201</v>
      </c>
      <c r="D78" s="23">
        <f>+[1]DEPURADO!B72</f>
        <v>11201</v>
      </c>
      <c r="E78" s="25">
        <f>+[1]DEPURADO!C72</f>
        <v>44104</v>
      </c>
      <c r="F78" s="26">
        <f>+IF([1]DEPURADO!D72&gt;1,[1]DEPURADO!D72," ")</f>
        <v>44120</v>
      </c>
      <c r="G78" s="27">
        <f>[1]DEPURADO!F72</f>
        <v>0.10000000000582077</v>
      </c>
      <c r="H78" s="28">
        <v>0</v>
      </c>
      <c r="I78" s="28">
        <f>+[1]DEPURADO!N72+[1]DEPURADO!O72</f>
        <v>0</v>
      </c>
      <c r="J78" s="28">
        <f>+[1]DEPURADO!S72</f>
        <v>0.10000000000582077</v>
      </c>
      <c r="K78" s="29">
        <f>+[1]DEPURADO!Q72+[1]DEPURADO!R72</f>
        <v>0</v>
      </c>
      <c r="L78" s="28">
        <v>0</v>
      </c>
      <c r="M78" s="28">
        <v>0</v>
      </c>
      <c r="N78" s="28">
        <f t="shared" si="6"/>
        <v>0.10000000000582077</v>
      </c>
      <c r="O78" s="28">
        <f t="shared" si="7"/>
        <v>0</v>
      </c>
      <c r="P78" s="24">
        <f>IF([1]DEPURADO!I72&gt;1,0,[1]DEPURADO!B72)</f>
        <v>11201</v>
      </c>
      <c r="Q78" s="30">
        <f t="shared" si="8"/>
        <v>0.10000000000582077</v>
      </c>
      <c r="R78" s="31">
        <f t="shared" si="9"/>
        <v>0</v>
      </c>
      <c r="S78" s="31">
        <f>+[1]DEPURADO!K72</f>
        <v>0</v>
      </c>
      <c r="T78" s="23" t="s">
        <v>45</v>
      </c>
      <c r="U78" s="31">
        <f>+[1]DEPURADO!J72</f>
        <v>0</v>
      </c>
      <c r="V78" s="30"/>
      <c r="W78" s="23" t="s">
        <v>45</v>
      </c>
      <c r="X78" s="31">
        <f>+[1]DEPURADO!L72+[1]DEPURADO!M72</f>
        <v>0</v>
      </c>
      <c r="Y78" s="23" t="s">
        <v>45</v>
      </c>
      <c r="Z78" s="31">
        <f t="shared" si="10"/>
        <v>0</v>
      </c>
      <c r="AA78" s="31"/>
      <c r="AB78" s="31">
        <v>0</v>
      </c>
      <c r="AC78" s="31">
        <v>0</v>
      </c>
      <c r="AD78" s="30"/>
      <c r="AE78" s="30">
        <f>+[1]DEPURADO!L72</f>
        <v>0</v>
      </c>
      <c r="AF78" s="30">
        <v>0</v>
      </c>
      <c r="AG78" s="30">
        <f t="shared" si="11"/>
        <v>0</v>
      </c>
      <c r="AH78" s="30">
        <v>0</v>
      </c>
      <c r="AI78" s="30" t="str">
        <f>+[1]DEPURADO!G72</f>
        <v>CANCELADO</v>
      </c>
      <c r="AJ78" s="32"/>
      <c r="AK78" s="33"/>
    </row>
    <row r="79" spans="1:37" s="34" customFormat="1" x14ac:dyDescent="0.25">
      <c r="A79" s="23">
        <v>71</v>
      </c>
      <c r="B79" s="24" t="s">
        <v>44</v>
      </c>
      <c r="C79" s="23" t="str">
        <f>+[1]DEPURADO!A73</f>
        <v>CST11917</v>
      </c>
      <c r="D79" s="23">
        <f>+[1]DEPURADO!B73</f>
        <v>11917</v>
      </c>
      <c r="E79" s="25">
        <f>+[1]DEPURADO!C73</f>
        <v>44165</v>
      </c>
      <c r="F79" s="26">
        <f>+IF([1]DEPURADO!D73&gt;1,[1]DEPURADO!D73," ")</f>
        <v>44172</v>
      </c>
      <c r="G79" s="27">
        <f>[1]DEPURADO!F73</f>
        <v>0.27999999999883585</v>
      </c>
      <c r="H79" s="28">
        <v>0</v>
      </c>
      <c r="I79" s="28">
        <f>+[1]DEPURADO!N73+[1]DEPURADO!O73</f>
        <v>0</v>
      </c>
      <c r="J79" s="28">
        <f>+[1]DEPURADO!S73</f>
        <v>0.27999999999883585</v>
      </c>
      <c r="K79" s="29">
        <f>+[1]DEPURADO!Q73+[1]DEPURADO!R73</f>
        <v>0</v>
      </c>
      <c r="L79" s="28">
        <v>0</v>
      </c>
      <c r="M79" s="28">
        <v>0</v>
      </c>
      <c r="N79" s="28">
        <f t="shared" si="6"/>
        <v>0.27999999999883585</v>
      </c>
      <c r="O79" s="28">
        <f t="shared" si="7"/>
        <v>0</v>
      </c>
      <c r="P79" s="24">
        <f>IF([1]DEPURADO!I73&gt;1,0,[1]DEPURADO!B73)</f>
        <v>11917</v>
      </c>
      <c r="Q79" s="30">
        <f t="shared" si="8"/>
        <v>0.27999999999883585</v>
      </c>
      <c r="R79" s="31">
        <f t="shared" si="9"/>
        <v>0</v>
      </c>
      <c r="S79" s="31">
        <f>+[1]DEPURADO!K73</f>
        <v>0</v>
      </c>
      <c r="T79" s="23" t="s">
        <v>45</v>
      </c>
      <c r="U79" s="31">
        <f>+[1]DEPURADO!J73</f>
        <v>0</v>
      </c>
      <c r="V79" s="30"/>
      <c r="W79" s="23" t="s">
        <v>45</v>
      </c>
      <c r="X79" s="31">
        <f>+[1]DEPURADO!L73+[1]DEPURADO!M73</f>
        <v>0</v>
      </c>
      <c r="Y79" s="23" t="s">
        <v>45</v>
      </c>
      <c r="Z79" s="31">
        <f t="shared" si="10"/>
        <v>0</v>
      </c>
      <c r="AA79" s="31"/>
      <c r="AB79" s="31">
        <v>0</v>
      </c>
      <c r="AC79" s="31">
        <v>0</v>
      </c>
      <c r="AD79" s="30"/>
      <c r="AE79" s="30">
        <f>+[1]DEPURADO!L73</f>
        <v>0</v>
      </c>
      <c r="AF79" s="30">
        <v>0</v>
      </c>
      <c r="AG79" s="30">
        <f t="shared" si="11"/>
        <v>0</v>
      </c>
      <c r="AH79" s="30">
        <v>0</v>
      </c>
      <c r="AI79" s="30" t="str">
        <f>+[1]DEPURADO!G73</f>
        <v>CANCELADO</v>
      </c>
      <c r="AJ79" s="32"/>
      <c r="AK79" s="33"/>
    </row>
    <row r="80" spans="1:37" x14ac:dyDescent="0.25">
      <c r="A80" s="35" t="s">
        <v>46</v>
      </c>
      <c r="B80" s="35"/>
      <c r="C80" s="35"/>
      <c r="D80" s="35"/>
      <c r="E80" s="35"/>
      <c r="F80" s="35"/>
      <c r="G80" s="36">
        <f>SUM(G9:G79)</f>
        <v>11576086.379999999</v>
      </c>
      <c r="H80" s="36">
        <f>SUM(H9:H79)</f>
        <v>0</v>
      </c>
      <c r="I80" s="36">
        <f>SUM(I9:I79)</f>
        <v>0</v>
      </c>
      <c r="J80" s="36">
        <f>SUM(J9:J79)</f>
        <v>1323000.3800000001</v>
      </c>
      <c r="K80" s="36">
        <f>SUM(K9:K79)</f>
        <v>54402</v>
      </c>
      <c r="L80" s="36">
        <f>SUM(L9:L79)</f>
        <v>0</v>
      </c>
      <c r="M80" s="36">
        <f>SUM(M9:M79)</f>
        <v>0</v>
      </c>
      <c r="N80" s="36">
        <f>SUM(N9:N79)</f>
        <v>1377402.3800000001</v>
      </c>
      <c r="O80" s="36">
        <f>SUM(O9:O79)</f>
        <v>10198684</v>
      </c>
      <c r="P80" s="36"/>
      <c r="Q80" s="36">
        <f>SUM(Q9:Q79)</f>
        <v>11576086.379999999</v>
      </c>
      <c r="R80" s="36">
        <f>SUM(R9:R79)</f>
        <v>0</v>
      </c>
      <c r="S80" s="36">
        <f>SUM(S9:S79)</f>
        <v>0</v>
      </c>
      <c r="T80" s="37"/>
      <c r="U80" s="36">
        <f>SUM(U9:U79)</f>
        <v>0</v>
      </c>
      <c r="V80" s="37"/>
      <c r="W80" s="37"/>
      <c r="X80" s="36">
        <f>SUM(X9:X79)</f>
        <v>473900</v>
      </c>
      <c r="Y80" s="37"/>
      <c r="Z80" s="36">
        <f>SUM(Z9:Z79)</f>
        <v>0</v>
      </c>
      <c r="AA80" s="36">
        <f>SUM(AA9:AA79)</f>
        <v>0</v>
      </c>
      <c r="AB80" s="36">
        <f>SUM(AB9:AB79)</f>
        <v>0</v>
      </c>
      <c r="AC80" s="36">
        <f>SUM(AC9:AC79)</f>
        <v>0</v>
      </c>
      <c r="AD80" s="36">
        <f>SUM(AD9:AD79)</f>
        <v>0</v>
      </c>
      <c r="AE80" s="36">
        <f>SUM(AE9:AE79)</f>
        <v>473900</v>
      </c>
      <c r="AF80" s="36">
        <f>SUM(AF9:AF79)</f>
        <v>0</v>
      </c>
      <c r="AG80" s="36">
        <f>SUM(AG9:AG79)</f>
        <v>9724784</v>
      </c>
      <c r="AH80" s="38"/>
    </row>
    <row r="83" spans="2:5" x14ac:dyDescent="0.25">
      <c r="B83" s="39" t="s">
        <v>47</v>
      </c>
      <c r="C83" s="40"/>
      <c r="D83" s="41"/>
      <c r="E83" s="40"/>
    </row>
    <row r="84" spans="2:5" x14ac:dyDescent="0.25">
      <c r="B84" s="40"/>
      <c r="C84" s="41"/>
      <c r="D84" s="40"/>
      <c r="E84" s="40"/>
    </row>
    <row r="85" spans="2:5" x14ac:dyDescent="0.25">
      <c r="B85" s="39" t="s">
        <v>48</v>
      </c>
      <c r="C85" s="40"/>
      <c r="D85" s="42" t="str">
        <f>+[1]ACTA!C9</f>
        <v>LUISA MATUTE ROMERO</v>
      </c>
      <c r="E85" s="40"/>
    </row>
    <row r="86" spans="2:5" x14ac:dyDescent="0.25">
      <c r="B86" s="39" t="s">
        <v>49</v>
      </c>
      <c r="C86" s="40"/>
      <c r="D86" s="43">
        <f ca="1">TODAY()</f>
        <v>44312</v>
      </c>
      <c r="E86" s="40"/>
    </row>
    <row r="88" spans="2:5" x14ac:dyDescent="0.25">
      <c r="B88" s="39" t="s">
        <v>50</v>
      </c>
      <c r="D88" t="str">
        <f>+[1]ACTA!H9</f>
        <v>LUIS MIGUEL SOTTER PESTANA</v>
      </c>
    </row>
  </sheetData>
  <mergeCells count="3">
    <mergeCell ref="A7:O7"/>
    <mergeCell ref="P7:AG7"/>
    <mergeCell ref="A80:F80"/>
  </mergeCells>
  <dataValidations count="2">
    <dataValidation type="custom" allowBlank="1" showInputMessage="1" showErrorMessage="1" sqref="AG9:AG79 F9:F79 L9:O79 X9:X79 AE9:AE79 AI9:AI79 Z9:Z79 Q9:Q79" xr:uid="{BAC7CE7B-1E33-493D-84B4-90E3B46DA619}">
      <formula1>0</formula1>
    </dataValidation>
    <dataValidation type="custom" allowBlank="1" showInputMessage="1" showErrorMessage="1" sqref="M6" xr:uid="{470E39D7-62E4-42E2-9464-173630E63E8F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Luisa Fernanda Matute Romero</dc:creator>
  <cp:lastModifiedBy>Luisa Fernanda Matute Romero</cp:lastModifiedBy>
  <dcterms:created xsi:type="dcterms:W3CDTF">2021-04-26T22:22:08Z</dcterms:created>
  <dcterms:modified xsi:type="dcterms:W3CDTF">2021-04-26T22:22:25Z</dcterms:modified>
</cp:coreProperties>
</file>