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tute\Documents\PROCESO CONCILIACION CARTERA 2021\2-CLINICA REINA CATALINA\"/>
    </mc:Choice>
  </mc:AlternateContent>
  <xr:revisionPtr revIDLastSave="0" documentId="8_{50469D8D-15CB-4204-9AE7-58E6E6F81249}" xr6:coauthVersionLast="46" xr6:coauthVersionMax="46" xr10:uidLastSave="{00000000-0000-0000-0000-000000000000}"/>
  <bookViews>
    <workbookView xWindow="-120" yWindow="-120" windowWidth="20730" windowHeight="11160" xr2:uid="{43EAC938-D392-4394-8062-910FD16D63AC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1" i="1" l="1"/>
  <c r="D69" i="1"/>
  <c r="D68" i="1"/>
  <c r="AF63" i="1"/>
  <c r="AD63" i="1"/>
  <c r="AC63" i="1"/>
  <c r="AB63" i="1"/>
  <c r="AA63" i="1"/>
  <c r="M63" i="1"/>
  <c r="L63" i="1"/>
  <c r="AI62" i="1"/>
  <c r="AE62" i="1"/>
  <c r="X62" i="1"/>
  <c r="Z62" i="1" s="1"/>
  <c r="U62" i="1"/>
  <c r="S62" i="1"/>
  <c r="P62" i="1"/>
  <c r="R62" i="1" s="1"/>
  <c r="K62" i="1"/>
  <c r="J62" i="1"/>
  <c r="N62" i="1" s="1"/>
  <c r="I62" i="1"/>
  <c r="O62" i="1" s="1"/>
  <c r="H62" i="1"/>
  <c r="G62" i="1"/>
  <c r="Q62" i="1" s="1"/>
  <c r="F62" i="1"/>
  <c r="E62" i="1"/>
  <c r="D62" i="1"/>
  <c r="C62" i="1"/>
  <c r="AI61" i="1"/>
  <c r="AE61" i="1"/>
  <c r="Z61" i="1"/>
  <c r="X61" i="1"/>
  <c r="U61" i="1"/>
  <c r="S61" i="1"/>
  <c r="P61" i="1"/>
  <c r="R61" i="1" s="1"/>
  <c r="K61" i="1"/>
  <c r="J61" i="1"/>
  <c r="N61" i="1" s="1"/>
  <c r="I61" i="1"/>
  <c r="H61" i="1"/>
  <c r="G61" i="1"/>
  <c r="O61" i="1" s="1"/>
  <c r="F61" i="1"/>
  <c r="E61" i="1"/>
  <c r="D61" i="1"/>
  <c r="C61" i="1"/>
  <c r="AI60" i="1"/>
  <c r="AE60" i="1"/>
  <c r="X60" i="1"/>
  <c r="Z60" i="1" s="1"/>
  <c r="U60" i="1"/>
  <c r="S60" i="1"/>
  <c r="R60" i="1"/>
  <c r="P60" i="1"/>
  <c r="K60" i="1"/>
  <c r="N60" i="1" s="1"/>
  <c r="J60" i="1"/>
  <c r="I60" i="1"/>
  <c r="H60" i="1"/>
  <c r="G60" i="1"/>
  <c r="F60" i="1"/>
  <c r="E60" i="1"/>
  <c r="D60" i="1"/>
  <c r="C60" i="1"/>
  <c r="AI59" i="1"/>
  <c r="AE59" i="1"/>
  <c r="Z59" i="1"/>
  <c r="X59" i="1"/>
  <c r="U59" i="1"/>
  <c r="S59" i="1"/>
  <c r="R59" i="1"/>
  <c r="P59" i="1"/>
  <c r="Q59" i="1" s="1"/>
  <c r="N59" i="1"/>
  <c r="AG59" i="1" s="1"/>
  <c r="K59" i="1"/>
  <c r="J59" i="1"/>
  <c r="I59" i="1"/>
  <c r="O59" i="1" s="1"/>
  <c r="H59" i="1"/>
  <c r="G59" i="1"/>
  <c r="F59" i="1"/>
  <c r="E59" i="1"/>
  <c r="D59" i="1"/>
  <c r="C59" i="1"/>
  <c r="AI58" i="1"/>
  <c r="AE58" i="1"/>
  <c r="X58" i="1"/>
  <c r="Z58" i="1" s="1"/>
  <c r="U58" i="1"/>
  <c r="S58" i="1"/>
  <c r="P58" i="1"/>
  <c r="R58" i="1" s="1"/>
  <c r="K58" i="1"/>
  <c r="J58" i="1"/>
  <c r="N58" i="1" s="1"/>
  <c r="I58" i="1"/>
  <c r="O58" i="1" s="1"/>
  <c r="H58" i="1"/>
  <c r="G58" i="1"/>
  <c r="Q58" i="1" s="1"/>
  <c r="F58" i="1"/>
  <c r="E58" i="1"/>
  <c r="D58" i="1"/>
  <c r="C58" i="1"/>
  <c r="AI57" i="1"/>
  <c r="AE57" i="1"/>
  <c r="Z57" i="1"/>
  <c r="X57" i="1"/>
  <c r="U57" i="1"/>
  <c r="S57" i="1"/>
  <c r="P57" i="1"/>
  <c r="R57" i="1" s="1"/>
  <c r="K57" i="1"/>
  <c r="J57" i="1"/>
  <c r="N57" i="1" s="1"/>
  <c r="AG57" i="1" s="1"/>
  <c r="I57" i="1"/>
  <c r="H57" i="1"/>
  <c r="G57" i="1"/>
  <c r="F57" i="1"/>
  <c r="E57" i="1"/>
  <c r="D57" i="1"/>
  <c r="C57" i="1"/>
  <c r="AI56" i="1"/>
  <c r="AE56" i="1"/>
  <c r="X56" i="1"/>
  <c r="Z56" i="1" s="1"/>
  <c r="U56" i="1"/>
  <c r="S56" i="1"/>
  <c r="Q56" i="1"/>
  <c r="P56" i="1"/>
  <c r="K56" i="1"/>
  <c r="N56" i="1" s="1"/>
  <c r="J56" i="1"/>
  <c r="I56" i="1"/>
  <c r="H56" i="1"/>
  <c r="G56" i="1"/>
  <c r="F56" i="1"/>
  <c r="E56" i="1"/>
  <c r="D56" i="1"/>
  <c r="C56" i="1"/>
  <c r="AI55" i="1"/>
  <c r="AE55" i="1"/>
  <c r="Z55" i="1"/>
  <c r="X55" i="1"/>
  <c r="U55" i="1"/>
  <c r="S55" i="1"/>
  <c r="R55" i="1"/>
  <c r="P55" i="1"/>
  <c r="Q55" i="1" s="1"/>
  <c r="N55" i="1"/>
  <c r="AG55" i="1" s="1"/>
  <c r="K55" i="1"/>
  <c r="J55" i="1"/>
  <c r="I55" i="1"/>
  <c r="O55" i="1" s="1"/>
  <c r="H55" i="1"/>
  <c r="G55" i="1"/>
  <c r="F55" i="1"/>
  <c r="E55" i="1"/>
  <c r="D55" i="1"/>
  <c r="C55" i="1"/>
  <c r="AI54" i="1"/>
  <c r="AE54" i="1"/>
  <c r="X54" i="1"/>
  <c r="Z54" i="1" s="1"/>
  <c r="U54" i="1"/>
  <c r="S54" i="1"/>
  <c r="Q54" i="1"/>
  <c r="P54" i="1"/>
  <c r="R54" i="1" s="1"/>
  <c r="K54" i="1"/>
  <c r="J54" i="1"/>
  <c r="N54" i="1" s="1"/>
  <c r="I54" i="1"/>
  <c r="O54" i="1" s="1"/>
  <c r="H54" i="1"/>
  <c r="G54" i="1"/>
  <c r="AG54" i="1" s="1"/>
  <c r="F54" i="1"/>
  <c r="E54" i="1"/>
  <c r="D54" i="1"/>
  <c r="C54" i="1"/>
  <c r="AI53" i="1"/>
  <c r="AE53" i="1"/>
  <c r="Z53" i="1"/>
  <c r="X53" i="1"/>
  <c r="U53" i="1"/>
  <c r="S53" i="1"/>
  <c r="P53" i="1"/>
  <c r="R53" i="1" s="1"/>
  <c r="K53" i="1"/>
  <c r="J53" i="1"/>
  <c r="N53" i="1" s="1"/>
  <c r="I53" i="1"/>
  <c r="H53" i="1"/>
  <c r="G53" i="1"/>
  <c r="O53" i="1" s="1"/>
  <c r="F53" i="1"/>
  <c r="E53" i="1"/>
  <c r="D53" i="1"/>
  <c r="C53" i="1"/>
  <c r="AI52" i="1"/>
  <c r="AE52" i="1"/>
  <c r="X52" i="1"/>
  <c r="Z52" i="1" s="1"/>
  <c r="U52" i="1"/>
  <c r="S52" i="1"/>
  <c r="Q52" i="1"/>
  <c r="P52" i="1"/>
  <c r="K52" i="1"/>
  <c r="N52" i="1" s="1"/>
  <c r="J52" i="1"/>
  <c r="I52" i="1"/>
  <c r="H52" i="1"/>
  <c r="G52" i="1"/>
  <c r="F52" i="1"/>
  <c r="E52" i="1"/>
  <c r="D52" i="1"/>
  <c r="C52" i="1"/>
  <c r="AI51" i="1"/>
  <c r="AE51" i="1"/>
  <c r="Z51" i="1"/>
  <c r="X51" i="1"/>
  <c r="U51" i="1"/>
  <c r="S51" i="1"/>
  <c r="R51" i="1"/>
  <c r="P51" i="1"/>
  <c r="Q51" i="1" s="1"/>
  <c r="N51" i="1"/>
  <c r="AG51" i="1" s="1"/>
  <c r="K51" i="1"/>
  <c r="J51" i="1"/>
  <c r="I51" i="1"/>
  <c r="H51" i="1"/>
  <c r="G51" i="1"/>
  <c r="O51" i="1" s="1"/>
  <c r="F51" i="1"/>
  <c r="E51" i="1"/>
  <c r="D51" i="1"/>
  <c r="C51" i="1"/>
  <c r="AI50" i="1"/>
  <c r="AE50" i="1"/>
  <c r="X50" i="1"/>
  <c r="Z50" i="1" s="1"/>
  <c r="U50" i="1"/>
  <c r="S50" i="1"/>
  <c r="Q50" i="1"/>
  <c r="P50" i="1"/>
  <c r="R50" i="1" s="1"/>
  <c r="K50" i="1"/>
  <c r="J50" i="1"/>
  <c r="N50" i="1" s="1"/>
  <c r="I50" i="1"/>
  <c r="O50" i="1" s="1"/>
  <c r="H50" i="1"/>
  <c r="G50" i="1"/>
  <c r="F50" i="1"/>
  <c r="E50" i="1"/>
  <c r="D50" i="1"/>
  <c r="C50" i="1"/>
  <c r="AI49" i="1"/>
  <c r="AE49" i="1"/>
  <c r="Z49" i="1"/>
  <c r="X49" i="1"/>
  <c r="U49" i="1"/>
  <c r="S49" i="1"/>
  <c r="P49" i="1"/>
  <c r="R49" i="1" s="1"/>
  <c r="K49" i="1"/>
  <c r="J49" i="1"/>
  <c r="N49" i="1" s="1"/>
  <c r="AG49" i="1" s="1"/>
  <c r="I49" i="1"/>
  <c r="H49" i="1"/>
  <c r="G49" i="1"/>
  <c r="F49" i="1"/>
  <c r="E49" i="1"/>
  <c r="D49" i="1"/>
  <c r="C49" i="1"/>
  <c r="AI48" i="1"/>
  <c r="AE48" i="1"/>
  <c r="X48" i="1"/>
  <c r="Z48" i="1" s="1"/>
  <c r="U48" i="1"/>
  <c r="S48" i="1"/>
  <c r="Q48" i="1"/>
  <c r="P48" i="1"/>
  <c r="K48" i="1"/>
  <c r="N48" i="1" s="1"/>
  <c r="J48" i="1"/>
  <c r="I48" i="1"/>
  <c r="H48" i="1"/>
  <c r="G48" i="1"/>
  <c r="F48" i="1"/>
  <c r="E48" i="1"/>
  <c r="D48" i="1"/>
  <c r="C48" i="1"/>
  <c r="AI47" i="1"/>
  <c r="AE47" i="1"/>
  <c r="Z47" i="1"/>
  <c r="X47" i="1"/>
  <c r="U47" i="1"/>
  <c r="S47" i="1"/>
  <c r="R47" i="1"/>
  <c r="P47" i="1"/>
  <c r="Q47" i="1" s="1"/>
  <c r="N47" i="1"/>
  <c r="AG47" i="1" s="1"/>
  <c r="K47" i="1"/>
  <c r="J47" i="1"/>
  <c r="I47" i="1"/>
  <c r="H47" i="1"/>
  <c r="G47" i="1"/>
  <c r="O47" i="1" s="1"/>
  <c r="F47" i="1"/>
  <c r="E47" i="1"/>
  <c r="D47" i="1"/>
  <c r="C47" i="1"/>
  <c r="AI46" i="1"/>
  <c r="AE46" i="1"/>
  <c r="X46" i="1"/>
  <c r="Z46" i="1" s="1"/>
  <c r="U46" i="1"/>
  <c r="S46" i="1"/>
  <c r="Q46" i="1"/>
  <c r="P46" i="1"/>
  <c r="K46" i="1"/>
  <c r="N46" i="1" s="1"/>
  <c r="J46" i="1"/>
  <c r="I46" i="1"/>
  <c r="H46" i="1"/>
  <c r="G46" i="1"/>
  <c r="R46" i="1" s="1"/>
  <c r="F46" i="1"/>
  <c r="E46" i="1"/>
  <c r="D46" i="1"/>
  <c r="C46" i="1"/>
  <c r="AI45" i="1"/>
  <c r="AE45" i="1"/>
  <c r="Z45" i="1"/>
  <c r="X45" i="1"/>
  <c r="U45" i="1"/>
  <c r="S45" i="1"/>
  <c r="P45" i="1"/>
  <c r="R45" i="1" s="1"/>
  <c r="K45" i="1"/>
  <c r="J45" i="1"/>
  <c r="N45" i="1" s="1"/>
  <c r="I45" i="1"/>
  <c r="H45" i="1"/>
  <c r="G45" i="1"/>
  <c r="O45" i="1" s="1"/>
  <c r="F45" i="1"/>
  <c r="E45" i="1"/>
  <c r="D45" i="1"/>
  <c r="C45" i="1"/>
  <c r="AI44" i="1"/>
  <c r="AE44" i="1"/>
  <c r="X44" i="1"/>
  <c r="Z44" i="1" s="1"/>
  <c r="U44" i="1"/>
  <c r="S44" i="1"/>
  <c r="Q44" i="1"/>
  <c r="P44" i="1"/>
  <c r="K44" i="1"/>
  <c r="N44" i="1" s="1"/>
  <c r="J44" i="1"/>
  <c r="I44" i="1"/>
  <c r="H44" i="1"/>
  <c r="G44" i="1"/>
  <c r="F44" i="1"/>
  <c r="E44" i="1"/>
  <c r="D44" i="1"/>
  <c r="C44" i="1"/>
  <c r="AI43" i="1"/>
  <c r="AE43" i="1"/>
  <c r="Z43" i="1"/>
  <c r="X43" i="1"/>
  <c r="U43" i="1"/>
  <c r="S43" i="1"/>
  <c r="R43" i="1"/>
  <c r="P43" i="1"/>
  <c r="Q43" i="1" s="1"/>
  <c r="N43" i="1"/>
  <c r="AG43" i="1" s="1"/>
  <c r="K43" i="1"/>
  <c r="J43" i="1"/>
  <c r="I43" i="1"/>
  <c r="H43" i="1"/>
  <c r="G43" i="1"/>
  <c r="O43" i="1" s="1"/>
  <c r="F43" i="1"/>
  <c r="E43" i="1"/>
  <c r="D43" i="1"/>
  <c r="C43" i="1"/>
  <c r="AI42" i="1"/>
  <c r="AE42" i="1"/>
  <c r="X42" i="1"/>
  <c r="Z42" i="1" s="1"/>
  <c r="U42" i="1"/>
  <c r="S42" i="1"/>
  <c r="Q42" i="1"/>
  <c r="P42" i="1"/>
  <c r="K42" i="1"/>
  <c r="N42" i="1" s="1"/>
  <c r="J42" i="1"/>
  <c r="I42" i="1"/>
  <c r="O42" i="1" s="1"/>
  <c r="H42" i="1"/>
  <c r="G42" i="1"/>
  <c r="R42" i="1" s="1"/>
  <c r="F42" i="1"/>
  <c r="E42" i="1"/>
  <c r="D42" i="1"/>
  <c r="C42" i="1"/>
  <c r="AI41" i="1"/>
  <c r="AE41" i="1"/>
  <c r="Z41" i="1"/>
  <c r="X41" i="1"/>
  <c r="U41" i="1"/>
  <c r="S41" i="1"/>
  <c r="P41" i="1"/>
  <c r="R41" i="1" s="1"/>
  <c r="K41" i="1"/>
  <c r="J41" i="1"/>
  <c r="N41" i="1" s="1"/>
  <c r="AG41" i="1" s="1"/>
  <c r="I41" i="1"/>
  <c r="O41" i="1" s="1"/>
  <c r="H41" i="1"/>
  <c r="G41" i="1"/>
  <c r="F41" i="1"/>
  <c r="E41" i="1"/>
  <c r="D41" i="1"/>
  <c r="C41" i="1"/>
  <c r="AI40" i="1"/>
  <c r="AE40" i="1"/>
  <c r="X40" i="1"/>
  <c r="Z40" i="1" s="1"/>
  <c r="U40" i="1"/>
  <c r="S40" i="1"/>
  <c r="Q40" i="1"/>
  <c r="P40" i="1"/>
  <c r="R40" i="1" s="1"/>
  <c r="K40" i="1"/>
  <c r="J40" i="1"/>
  <c r="N40" i="1" s="1"/>
  <c r="I40" i="1"/>
  <c r="H40" i="1"/>
  <c r="G40" i="1"/>
  <c r="F40" i="1"/>
  <c r="E40" i="1"/>
  <c r="D40" i="1"/>
  <c r="C40" i="1"/>
  <c r="AI39" i="1"/>
  <c r="AE39" i="1"/>
  <c r="Z39" i="1"/>
  <c r="X39" i="1"/>
  <c r="U39" i="1"/>
  <c r="S39" i="1"/>
  <c r="R39" i="1"/>
  <c r="P39" i="1"/>
  <c r="Q39" i="1" s="1"/>
  <c r="N39" i="1"/>
  <c r="AG39" i="1" s="1"/>
  <c r="K39" i="1"/>
  <c r="J39" i="1"/>
  <c r="I39" i="1"/>
  <c r="H39" i="1"/>
  <c r="G39" i="1"/>
  <c r="O39" i="1" s="1"/>
  <c r="F39" i="1"/>
  <c r="E39" i="1"/>
  <c r="D39" i="1"/>
  <c r="C39" i="1"/>
  <c r="AI38" i="1"/>
  <c r="AE38" i="1"/>
  <c r="X38" i="1"/>
  <c r="Z38" i="1" s="1"/>
  <c r="U38" i="1"/>
  <c r="S38" i="1"/>
  <c r="Q38" i="1"/>
  <c r="P38" i="1"/>
  <c r="K38" i="1"/>
  <c r="N38" i="1" s="1"/>
  <c r="J38" i="1"/>
  <c r="I38" i="1"/>
  <c r="H38" i="1"/>
  <c r="G38" i="1"/>
  <c r="R38" i="1" s="1"/>
  <c r="F38" i="1"/>
  <c r="E38" i="1"/>
  <c r="D38" i="1"/>
  <c r="C38" i="1"/>
  <c r="AI37" i="1"/>
  <c r="AE37" i="1"/>
  <c r="Z37" i="1"/>
  <c r="X37" i="1"/>
  <c r="U37" i="1"/>
  <c r="S37" i="1"/>
  <c r="P37" i="1"/>
  <c r="R37" i="1" s="1"/>
  <c r="K37" i="1"/>
  <c r="J37" i="1"/>
  <c r="N37" i="1" s="1"/>
  <c r="I37" i="1"/>
  <c r="H37" i="1"/>
  <c r="G37" i="1"/>
  <c r="F37" i="1"/>
  <c r="E37" i="1"/>
  <c r="D37" i="1"/>
  <c r="C37" i="1"/>
  <c r="AI36" i="1"/>
  <c r="AE36" i="1"/>
  <c r="X36" i="1"/>
  <c r="Z36" i="1" s="1"/>
  <c r="U36" i="1"/>
  <c r="S36" i="1"/>
  <c r="P36" i="1"/>
  <c r="R36" i="1" s="1"/>
  <c r="K36" i="1"/>
  <c r="J36" i="1"/>
  <c r="N36" i="1" s="1"/>
  <c r="I36" i="1"/>
  <c r="H36" i="1"/>
  <c r="G36" i="1"/>
  <c r="F36" i="1"/>
  <c r="E36" i="1"/>
  <c r="D36" i="1"/>
  <c r="C36" i="1"/>
  <c r="AI35" i="1"/>
  <c r="AE35" i="1"/>
  <c r="Z35" i="1"/>
  <c r="X35" i="1"/>
  <c r="U35" i="1"/>
  <c r="S35" i="1"/>
  <c r="R35" i="1"/>
  <c r="P35" i="1"/>
  <c r="Q35" i="1" s="1"/>
  <c r="N35" i="1"/>
  <c r="AG35" i="1" s="1"/>
  <c r="K35" i="1"/>
  <c r="J35" i="1"/>
  <c r="I35" i="1"/>
  <c r="H35" i="1"/>
  <c r="G35" i="1"/>
  <c r="O35" i="1" s="1"/>
  <c r="F35" i="1"/>
  <c r="E35" i="1"/>
  <c r="D35" i="1"/>
  <c r="C35" i="1"/>
  <c r="AI34" i="1"/>
  <c r="AE34" i="1"/>
  <c r="X34" i="1"/>
  <c r="Z34" i="1" s="1"/>
  <c r="U34" i="1"/>
  <c r="S34" i="1"/>
  <c r="R34" i="1"/>
  <c r="P34" i="1"/>
  <c r="K34" i="1"/>
  <c r="N34" i="1" s="1"/>
  <c r="J34" i="1"/>
  <c r="I34" i="1"/>
  <c r="O34" i="1" s="1"/>
  <c r="H34" i="1"/>
  <c r="G34" i="1"/>
  <c r="Q34" i="1" s="1"/>
  <c r="F34" i="1"/>
  <c r="E34" i="1"/>
  <c r="D34" i="1"/>
  <c r="C34" i="1"/>
  <c r="AI33" i="1"/>
  <c r="AE33" i="1"/>
  <c r="Z33" i="1"/>
  <c r="X33" i="1"/>
  <c r="U33" i="1"/>
  <c r="S33" i="1"/>
  <c r="P33" i="1"/>
  <c r="R33" i="1" s="1"/>
  <c r="K33" i="1"/>
  <c r="J33" i="1"/>
  <c r="N33" i="1" s="1"/>
  <c r="I33" i="1"/>
  <c r="O33" i="1" s="1"/>
  <c r="H33" i="1"/>
  <c r="G33" i="1"/>
  <c r="F33" i="1"/>
  <c r="E33" i="1"/>
  <c r="D33" i="1"/>
  <c r="C33" i="1"/>
  <c r="AI32" i="1"/>
  <c r="AE32" i="1"/>
  <c r="X32" i="1"/>
  <c r="Z32" i="1" s="1"/>
  <c r="U32" i="1"/>
  <c r="S32" i="1"/>
  <c r="P32" i="1"/>
  <c r="R32" i="1" s="1"/>
  <c r="K32" i="1"/>
  <c r="J32" i="1"/>
  <c r="N32" i="1" s="1"/>
  <c r="I32" i="1"/>
  <c r="H32" i="1"/>
  <c r="G32" i="1"/>
  <c r="F32" i="1"/>
  <c r="E32" i="1"/>
  <c r="D32" i="1"/>
  <c r="C32" i="1"/>
  <c r="AI31" i="1"/>
  <c r="AE31" i="1"/>
  <c r="Z31" i="1"/>
  <c r="X31" i="1"/>
  <c r="U31" i="1"/>
  <c r="S31" i="1"/>
  <c r="R31" i="1"/>
  <c r="P31" i="1"/>
  <c r="Q31" i="1" s="1"/>
  <c r="N31" i="1"/>
  <c r="AG31" i="1" s="1"/>
  <c r="K31" i="1"/>
  <c r="J31" i="1"/>
  <c r="I31" i="1"/>
  <c r="H31" i="1"/>
  <c r="G31" i="1"/>
  <c r="O31" i="1" s="1"/>
  <c r="F31" i="1"/>
  <c r="E31" i="1"/>
  <c r="D31" i="1"/>
  <c r="C31" i="1"/>
  <c r="AI30" i="1"/>
  <c r="AE30" i="1"/>
  <c r="X30" i="1"/>
  <c r="Z30" i="1" s="1"/>
  <c r="U30" i="1"/>
  <c r="S30" i="1"/>
  <c r="R30" i="1"/>
  <c r="P30" i="1"/>
  <c r="K30" i="1"/>
  <c r="N30" i="1" s="1"/>
  <c r="J30" i="1"/>
  <c r="I30" i="1"/>
  <c r="O30" i="1" s="1"/>
  <c r="H30" i="1"/>
  <c r="G30" i="1"/>
  <c r="Q30" i="1" s="1"/>
  <c r="F30" i="1"/>
  <c r="E30" i="1"/>
  <c r="D30" i="1"/>
  <c r="C30" i="1"/>
  <c r="AI29" i="1"/>
  <c r="AE29" i="1"/>
  <c r="Z29" i="1"/>
  <c r="X29" i="1"/>
  <c r="U29" i="1"/>
  <c r="S29" i="1"/>
  <c r="P29" i="1"/>
  <c r="R29" i="1" s="1"/>
  <c r="K29" i="1"/>
  <c r="J29" i="1"/>
  <c r="N29" i="1" s="1"/>
  <c r="AG29" i="1" s="1"/>
  <c r="I29" i="1"/>
  <c r="H29" i="1"/>
  <c r="G29" i="1"/>
  <c r="F29" i="1"/>
  <c r="E29" i="1"/>
  <c r="D29" i="1"/>
  <c r="C29" i="1"/>
  <c r="AI28" i="1"/>
  <c r="AE28" i="1"/>
  <c r="X28" i="1"/>
  <c r="Z28" i="1" s="1"/>
  <c r="U28" i="1"/>
  <c r="S28" i="1"/>
  <c r="P28" i="1"/>
  <c r="R28" i="1" s="1"/>
  <c r="K28" i="1"/>
  <c r="J28" i="1"/>
  <c r="N28" i="1" s="1"/>
  <c r="I28" i="1"/>
  <c r="H28" i="1"/>
  <c r="G28" i="1"/>
  <c r="F28" i="1"/>
  <c r="E28" i="1"/>
  <c r="D28" i="1"/>
  <c r="C28" i="1"/>
  <c r="AI27" i="1"/>
  <c r="AE27" i="1"/>
  <c r="Z27" i="1"/>
  <c r="X27" i="1"/>
  <c r="U27" i="1"/>
  <c r="S27" i="1"/>
  <c r="R27" i="1"/>
  <c r="P27" i="1"/>
  <c r="Q27" i="1" s="1"/>
  <c r="N27" i="1"/>
  <c r="AG27" i="1" s="1"/>
  <c r="K27" i="1"/>
  <c r="J27" i="1"/>
  <c r="I27" i="1"/>
  <c r="H27" i="1"/>
  <c r="G27" i="1"/>
  <c r="O27" i="1" s="1"/>
  <c r="F27" i="1"/>
  <c r="E27" i="1"/>
  <c r="D27" i="1"/>
  <c r="C27" i="1"/>
  <c r="AI26" i="1"/>
  <c r="AE26" i="1"/>
  <c r="X26" i="1"/>
  <c r="Z26" i="1" s="1"/>
  <c r="U26" i="1"/>
  <c r="S26" i="1"/>
  <c r="Q26" i="1"/>
  <c r="P26" i="1"/>
  <c r="K26" i="1"/>
  <c r="N26" i="1" s="1"/>
  <c r="J26" i="1"/>
  <c r="I26" i="1"/>
  <c r="H26" i="1"/>
  <c r="G26" i="1"/>
  <c r="R26" i="1" s="1"/>
  <c r="F26" i="1"/>
  <c r="E26" i="1"/>
  <c r="D26" i="1"/>
  <c r="C26" i="1"/>
  <c r="AI25" i="1"/>
  <c r="AE25" i="1"/>
  <c r="Z25" i="1"/>
  <c r="X25" i="1"/>
  <c r="U25" i="1"/>
  <c r="S25" i="1"/>
  <c r="P25" i="1"/>
  <c r="R25" i="1" s="1"/>
  <c r="K25" i="1"/>
  <c r="J25" i="1"/>
  <c r="N25" i="1" s="1"/>
  <c r="AG25" i="1" s="1"/>
  <c r="I25" i="1"/>
  <c r="H25" i="1"/>
  <c r="G25" i="1"/>
  <c r="F25" i="1"/>
  <c r="E25" i="1"/>
  <c r="D25" i="1"/>
  <c r="C25" i="1"/>
  <c r="AI24" i="1"/>
  <c r="AE24" i="1"/>
  <c r="X24" i="1"/>
  <c r="Z24" i="1" s="1"/>
  <c r="U24" i="1"/>
  <c r="S24" i="1"/>
  <c r="P24" i="1"/>
  <c r="R24" i="1" s="1"/>
  <c r="K24" i="1"/>
  <c r="J24" i="1"/>
  <c r="N24" i="1" s="1"/>
  <c r="I24" i="1"/>
  <c r="H24" i="1"/>
  <c r="G24" i="1"/>
  <c r="F24" i="1"/>
  <c r="E24" i="1"/>
  <c r="D24" i="1"/>
  <c r="C24" i="1"/>
  <c r="AI23" i="1"/>
  <c r="AE23" i="1"/>
  <c r="Z23" i="1"/>
  <c r="X23" i="1"/>
  <c r="U23" i="1"/>
  <c r="S23" i="1"/>
  <c r="R23" i="1"/>
  <c r="P23" i="1"/>
  <c r="Q23" i="1" s="1"/>
  <c r="N23" i="1"/>
  <c r="AG23" i="1" s="1"/>
  <c r="K23" i="1"/>
  <c r="J23" i="1"/>
  <c r="I23" i="1"/>
  <c r="H23" i="1"/>
  <c r="G23" i="1"/>
  <c r="O23" i="1" s="1"/>
  <c r="F23" i="1"/>
  <c r="E23" i="1"/>
  <c r="D23" i="1"/>
  <c r="C23" i="1"/>
  <c r="AI22" i="1"/>
  <c r="AE22" i="1"/>
  <c r="X22" i="1"/>
  <c r="Z22" i="1" s="1"/>
  <c r="U22" i="1"/>
  <c r="S22" i="1"/>
  <c r="R22" i="1"/>
  <c r="P22" i="1"/>
  <c r="K22" i="1"/>
  <c r="N22" i="1" s="1"/>
  <c r="J22" i="1"/>
  <c r="I22" i="1"/>
  <c r="H22" i="1"/>
  <c r="G22" i="1"/>
  <c r="Q22" i="1" s="1"/>
  <c r="F22" i="1"/>
  <c r="E22" i="1"/>
  <c r="D22" i="1"/>
  <c r="C22" i="1"/>
  <c r="AI21" i="1"/>
  <c r="AE21" i="1"/>
  <c r="Z21" i="1"/>
  <c r="X21" i="1"/>
  <c r="U21" i="1"/>
  <c r="S21" i="1"/>
  <c r="P21" i="1"/>
  <c r="R21" i="1" s="1"/>
  <c r="K21" i="1"/>
  <c r="J21" i="1"/>
  <c r="N21" i="1" s="1"/>
  <c r="I21" i="1"/>
  <c r="H21" i="1"/>
  <c r="G21" i="1"/>
  <c r="O21" i="1" s="1"/>
  <c r="F21" i="1"/>
  <c r="E21" i="1"/>
  <c r="D21" i="1"/>
  <c r="C21" i="1"/>
  <c r="AI20" i="1"/>
  <c r="AE20" i="1"/>
  <c r="X20" i="1"/>
  <c r="Z20" i="1" s="1"/>
  <c r="U20" i="1"/>
  <c r="S20" i="1"/>
  <c r="P20" i="1"/>
  <c r="R20" i="1" s="1"/>
  <c r="K20" i="1"/>
  <c r="J20" i="1"/>
  <c r="N20" i="1" s="1"/>
  <c r="I20" i="1"/>
  <c r="H20" i="1"/>
  <c r="G20" i="1"/>
  <c r="F20" i="1"/>
  <c r="E20" i="1"/>
  <c r="D20" i="1"/>
  <c r="C20" i="1"/>
  <c r="AI19" i="1"/>
  <c r="AE19" i="1"/>
  <c r="Z19" i="1"/>
  <c r="X19" i="1"/>
  <c r="U19" i="1"/>
  <c r="S19" i="1"/>
  <c r="R19" i="1"/>
  <c r="P19" i="1"/>
  <c r="Q19" i="1" s="1"/>
  <c r="N19" i="1"/>
  <c r="AG19" i="1" s="1"/>
  <c r="K19" i="1"/>
  <c r="J19" i="1"/>
  <c r="I19" i="1"/>
  <c r="H19" i="1"/>
  <c r="G19" i="1"/>
  <c r="O19" i="1" s="1"/>
  <c r="F19" i="1"/>
  <c r="E19" i="1"/>
  <c r="D19" i="1"/>
  <c r="C19" i="1"/>
  <c r="AI18" i="1"/>
  <c r="AE18" i="1"/>
  <c r="X18" i="1"/>
  <c r="Z18" i="1" s="1"/>
  <c r="U18" i="1"/>
  <c r="S18" i="1"/>
  <c r="Q18" i="1"/>
  <c r="P18" i="1"/>
  <c r="K18" i="1"/>
  <c r="N18" i="1" s="1"/>
  <c r="J18" i="1"/>
  <c r="I18" i="1"/>
  <c r="O18" i="1" s="1"/>
  <c r="H18" i="1"/>
  <c r="G18" i="1"/>
  <c r="R18" i="1" s="1"/>
  <c r="F18" i="1"/>
  <c r="E18" i="1"/>
  <c r="D18" i="1"/>
  <c r="C18" i="1"/>
  <c r="AI17" i="1"/>
  <c r="AE17" i="1"/>
  <c r="Z17" i="1"/>
  <c r="X17" i="1"/>
  <c r="U17" i="1"/>
  <c r="S17" i="1"/>
  <c r="P17" i="1"/>
  <c r="R17" i="1" s="1"/>
  <c r="K17" i="1"/>
  <c r="J17" i="1"/>
  <c r="N17" i="1" s="1"/>
  <c r="I17" i="1"/>
  <c r="H17" i="1"/>
  <c r="G17" i="1"/>
  <c r="O17" i="1" s="1"/>
  <c r="F17" i="1"/>
  <c r="E17" i="1"/>
  <c r="D17" i="1"/>
  <c r="C17" i="1"/>
  <c r="AI16" i="1"/>
  <c r="AE16" i="1"/>
  <c r="X16" i="1"/>
  <c r="Z16" i="1" s="1"/>
  <c r="U16" i="1"/>
  <c r="S16" i="1"/>
  <c r="Q16" i="1"/>
  <c r="P16" i="1"/>
  <c r="R16" i="1" s="1"/>
  <c r="K16" i="1"/>
  <c r="J16" i="1"/>
  <c r="N16" i="1" s="1"/>
  <c r="I16" i="1"/>
  <c r="H16" i="1"/>
  <c r="G16" i="1"/>
  <c r="F16" i="1"/>
  <c r="E16" i="1"/>
  <c r="D16" i="1"/>
  <c r="C16" i="1"/>
  <c r="AI15" i="1"/>
  <c r="AE15" i="1"/>
  <c r="Z15" i="1"/>
  <c r="X15" i="1"/>
  <c r="U15" i="1"/>
  <c r="S15" i="1"/>
  <c r="R15" i="1"/>
  <c r="P15" i="1"/>
  <c r="Q15" i="1" s="1"/>
  <c r="N15" i="1"/>
  <c r="AG15" i="1" s="1"/>
  <c r="K15" i="1"/>
  <c r="J15" i="1"/>
  <c r="I15" i="1"/>
  <c r="H15" i="1"/>
  <c r="G15" i="1"/>
  <c r="O15" i="1" s="1"/>
  <c r="F15" i="1"/>
  <c r="E15" i="1"/>
  <c r="D15" i="1"/>
  <c r="C15" i="1"/>
  <c r="AI14" i="1"/>
  <c r="AE14" i="1"/>
  <c r="X14" i="1"/>
  <c r="Z14" i="1" s="1"/>
  <c r="U14" i="1"/>
  <c r="S14" i="1"/>
  <c r="Q14" i="1"/>
  <c r="P14" i="1"/>
  <c r="K14" i="1"/>
  <c r="N14" i="1" s="1"/>
  <c r="J14" i="1"/>
  <c r="I14" i="1"/>
  <c r="H14" i="1"/>
  <c r="G14" i="1"/>
  <c r="R14" i="1" s="1"/>
  <c r="F14" i="1"/>
  <c r="E14" i="1"/>
  <c r="D14" i="1"/>
  <c r="C14" i="1"/>
  <c r="AI13" i="1"/>
  <c r="AE13" i="1"/>
  <c r="Z13" i="1"/>
  <c r="X13" i="1"/>
  <c r="U13" i="1"/>
  <c r="S13" i="1"/>
  <c r="P13" i="1"/>
  <c r="R13" i="1" s="1"/>
  <c r="K13" i="1"/>
  <c r="J13" i="1"/>
  <c r="N13" i="1" s="1"/>
  <c r="AG13" i="1" s="1"/>
  <c r="I13" i="1"/>
  <c r="H13" i="1"/>
  <c r="G13" i="1"/>
  <c r="F13" i="1"/>
  <c r="E13" i="1"/>
  <c r="D13" i="1"/>
  <c r="C13" i="1"/>
  <c r="AI12" i="1"/>
  <c r="AE12" i="1"/>
  <c r="X12" i="1"/>
  <c r="Z12" i="1" s="1"/>
  <c r="U12" i="1"/>
  <c r="S12" i="1"/>
  <c r="Q12" i="1"/>
  <c r="P12" i="1"/>
  <c r="R12" i="1" s="1"/>
  <c r="K12" i="1"/>
  <c r="J12" i="1"/>
  <c r="N12" i="1" s="1"/>
  <c r="I12" i="1"/>
  <c r="H12" i="1"/>
  <c r="G12" i="1"/>
  <c r="F12" i="1"/>
  <c r="E12" i="1"/>
  <c r="D12" i="1"/>
  <c r="C12" i="1"/>
  <c r="AI11" i="1"/>
  <c r="AE11" i="1"/>
  <c r="Z11" i="1"/>
  <c r="X11" i="1"/>
  <c r="U11" i="1"/>
  <c r="S11" i="1"/>
  <c r="R11" i="1"/>
  <c r="P11" i="1"/>
  <c r="Q11" i="1" s="1"/>
  <c r="N11" i="1"/>
  <c r="AG11" i="1" s="1"/>
  <c r="K11" i="1"/>
  <c r="J11" i="1"/>
  <c r="I11" i="1"/>
  <c r="H11" i="1"/>
  <c r="H63" i="1" s="1"/>
  <c r="G11" i="1"/>
  <c r="O11" i="1" s="1"/>
  <c r="F11" i="1"/>
  <c r="E11" i="1"/>
  <c r="D11" i="1"/>
  <c r="C11" i="1"/>
  <c r="AI10" i="1"/>
  <c r="AE10" i="1"/>
  <c r="X10" i="1"/>
  <c r="Z10" i="1" s="1"/>
  <c r="U10" i="1"/>
  <c r="S10" i="1"/>
  <c r="R10" i="1"/>
  <c r="P10" i="1"/>
  <c r="K10" i="1"/>
  <c r="N10" i="1" s="1"/>
  <c r="J10" i="1"/>
  <c r="I10" i="1"/>
  <c r="O10" i="1" s="1"/>
  <c r="H10" i="1"/>
  <c r="G10" i="1"/>
  <c r="Q10" i="1" s="1"/>
  <c r="F10" i="1"/>
  <c r="E10" i="1"/>
  <c r="D10" i="1"/>
  <c r="C10" i="1"/>
  <c r="AI9" i="1"/>
  <c r="AE9" i="1"/>
  <c r="AE63" i="1" s="1"/>
  <c r="Z9" i="1"/>
  <c r="Z63" i="1" s="1"/>
  <c r="X9" i="1"/>
  <c r="U9" i="1"/>
  <c r="U63" i="1" s="1"/>
  <c r="S9" i="1"/>
  <c r="S63" i="1" s="1"/>
  <c r="P9" i="1"/>
  <c r="R9" i="1" s="1"/>
  <c r="K9" i="1"/>
  <c r="K63" i="1" s="1"/>
  <c r="J9" i="1"/>
  <c r="J63" i="1" s="1"/>
  <c r="I9" i="1"/>
  <c r="H9" i="1"/>
  <c r="G9" i="1"/>
  <c r="G63" i="1" s="1"/>
  <c r="F9" i="1"/>
  <c r="E9" i="1"/>
  <c r="D9" i="1"/>
  <c r="C9" i="1"/>
  <c r="E4" i="1"/>
  <c r="B3" i="1"/>
  <c r="AG12" i="1" l="1"/>
  <c r="O13" i="1"/>
  <c r="AG20" i="1"/>
  <c r="O25" i="1"/>
  <c r="AG36" i="1"/>
  <c r="AG17" i="1"/>
  <c r="O22" i="1"/>
  <c r="AG24" i="1"/>
  <c r="O29" i="1"/>
  <c r="AG33" i="1"/>
  <c r="O37" i="1"/>
  <c r="O38" i="1"/>
  <c r="AG40" i="1"/>
  <c r="O46" i="1"/>
  <c r="O49" i="1"/>
  <c r="AG50" i="1"/>
  <c r="O57" i="1"/>
  <c r="AG61" i="1"/>
  <c r="AG32" i="1"/>
  <c r="O14" i="1"/>
  <c r="AG16" i="1"/>
  <c r="AG21" i="1"/>
  <c r="O26" i="1"/>
  <c r="AG28" i="1"/>
  <c r="AG37" i="1"/>
  <c r="AG45" i="1"/>
  <c r="AG53" i="1"/>
  <c r="AG60" i="1"/>
  <c r="Q20" i="1"/>
  <c r="Q24" i="1"/>
  <c r="Q28" i="1"/>
  <c r="Q32" i="1"/>
  <c r="Q36" i="1"/>
  <c r="Q60" i="1"/>
  <c r="X63" i="1"/>
  <c r="Q9" i="1"/>
  <c r="AG10" i="1"/>
  <c r="Q13" i="1"/>
  <c r="AG14" i="1"/>
  <c r="Q17" i="1"/>
  <c r="AG18" i="1"/>
  <c r="Q21" i="1"/>
  <c r="AG22" i="1"/>
  <c r="Q25" i="1"/>
  <c r="AG26" i="1"/>
  <c r="Q29" i="1"/>
  <c r="AG30" i="1"/>
  <c r="Q33" i="1"/>
  <c r="AG34" i="1"/>
  <c r="Q37" i="1"/>
  <c r="AG38" i="1"/>
  <c r="Q41" i="1"/>
  <c r="AG42" i="1"/>
  <c r="R44" i="1"/>
  <c r="AG44" i="1" s="1"/>
  <c r="Q45" i="1"/>
  <c r="AG46" i="1"/>
  <c r="R48" i="1"/>
  <c r="AG48" i="1" s="1"/>
  <c r="Q49" i="1"/>
  <c r="R52" i="1"/>
  <c r="AG52" i="1" s="1"/>
  <c r="Q53" i="1"/>
  <c r="R56" i="1"/>
  <c r="AG56" i="1" s="1"/>
  <c r="Q57" i="1"/>
  <c r="AG58" i="1"/>
  <c r="Q61" i="1"/>
  <c r="AG62" i="1"/>
  <c r="I63" i="1"/>
  <c r="N9" i="1"/>
  <c r="O12" i="1"/>
  <c r="O16" i="1"/>
  <c r="O20" i="1"/>
  <c r="O24" i="1"/>
  <c r="O28" i="1"/>
  <c r="O32" i="1"/>
  <c r="O36" i="1"/>
  <c r="O40" i="1"/>
  <c r="O44" i="1"/>
  <c r="O48" i="1"/>
  <c r="O52" i="1"/>
  <c r="O56" i="1"/>
  <c r="O60" i="1"/>
  <c r="R63" i="1" l="1"/>
  <c r="Q63" i="1"/>
  <c r="N63" i="1"/>
  <c r="AG9" i="1"/>
  <c r="AG63" i="1" s="1"/>
  <c r="O9" i="1"/>
  <c r="O63" i="1" s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tc={FCA41B12-DFF8-4201-9498-9F64A4CC0122}</author>
    <author>tc={935B06F1-1E8E-410D-A40D-AD2F7FC7FF23}</author>
    <author>tc={2F546EE4-0636-4BAB-B4FA-DC7B7FCA06CF}</author>
    <author>tc={72FB930A-A3BD-4B2E-AE22-D4202E79120C}</author>
    <author>tc={D46DADBD-8D4B-488E-BE30-88D3AC371547}</author>
    <author>tc={46BAE67D-2D9C-40C1-9785-3004217A7021}</author>
  </authors>
  <commentList>
    <comment ref="H8" authorId="0" shapeId="0" xr:uid="{6B1109D8-30D1-42BD-A4FA-AD9EA8B4750F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CA41B12-DFF8-4201-9498-9F64A4CC012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935B06F1-1E8E-410D-A40D-AD2F7FC7FF2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2F546EE4-0636-4BAB-B4FA-DC7B7FCA06C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72FB930A-A3BD-4B2E-AE22-D4202E79120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D46DADBD-8D4B-488E-BE30-88D3AC37154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46BAE67D-2D9C-40C1-9785-3004217A702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<sst xmlns="http://schemas.openxmlformats.org/spreadsheetml/2006/main" count="265" uniqueCount="51">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</sst>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5">
    <xf numFmtId="0" fontId="0" fillId="0" borderId="0" xfId="0"/>
    <xf numFmtId="0" fontId="2" fillId="0" borderId="0" xfId="0" applyFont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14" fontId="8" fillId="0" borderId="0" xfId="3" applyNumberFormat="1" applyFont="1" applyProtection="1">
      <protection locked="0"/>
    </xf>
    <xf numFmtId="0" fontId="8" fillId="0" borderId="0" xfId="3" applyFont="1" applyProtection="1">
      <protection locked="0"/>
    </xf>
    <xf numFmtId="14" fontId="7" fillId="0" borderId="0" xfId="3" applyNumberFormat="1"/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4242A1C-9DF4-486D-B58D-F4401939522B}"/>
    <cellStyle name="Normal 4" xfId="3" xr:uid="{F1D2D295-3711-44C3-95F5-FC2EB46186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RCS235233</v>
          </cell>
          <cell r="B3">
            <v>235233</v>
          </cell>
          <cell r="C3">
            <v>44057</v>
          </cell>
          <cell r="F3">
            <v>1813046</v>
          </cell>
          <cell r="G3" t="str">
            <v>NO RADICADA</v>
          </cell>
          <cell r="I3">
            <v>1813046</v>
          </cell>
          <cell r="L3">
            <v>0</v>
          </cell>
        </row>
        <row r="4">
          <cell r="A4" t="str">
            <v>RCB41137</v>
          </cell>
          <cell r="B4">
            <v>41137</v>
          </cell>
          <cell r="C4">
            <v>44064</v>
          </cell>
          <cell r="D4">
            <v>44179</v>
          </cell>
          <cell r="F4">
            <v>261580</v>
          </cell>
          <cell r="G4" t="str">
            <v>GLOSA POR CONCILIAR</v>
          </cell>
          <cell r="I4">
            <v>0</v>
          </cell>
          <cell r="L4">
            <v>261580</v>
          </cell>
        </row>
        <row r="5">
          <cell r="A5" t="str">
            <v>RCB41413</v>
          </cell>
          <cell r="B5">
            <v>41413</v>
          </cell>
          <cell r="C5">
            <v>44072</v>
          </cell>
          <cell r="D5">
            <v>44179</v>
          </cell>
          <cell r="F5">
            <v>35133</v>
          </cell>
          <cell r="G5" t="str">
            <v>GLOSA POR CONCILIAR</v>
          </cell>
          <cell r="I5">
            <v>0</v>
          </cell>
          <cell r="L5">
            <v>35133</v>
          </cell>
        </row>
        <row r="6">
          <cell r="A6" t="str">
            <v>RCB41436</v>
          </cell>
          <cell r="B6">
            <v>41436</v>
          </cell>
          <cell r="C6">
            <v>44072</v>
          </cell>
          <cell r="F6">
            <v>441398</v>
          </cell>
          <cell r="G6" t="str">
            <v>NO RADICADA</v>
          </cell>
          <cell r="I6">
            <v>441398</v>
          </cell>
          <cell r="L6">
            <v>0</v>
          </cell>
        </row>
        <row r="7">
          <cell r="A7" t="str">
            <v>RCB41494</v>
          </cell>
          <cell r="B7">
            <v>41494</v>
          </cell>
          <cell r="C7">
            <v>44074</v>
          </cell>
          <cell r="D7">
            <v>44200</v>
          </cell>
          <cell r="F7">
            <v>4028541</v>
          </cell>
          <cell r="G7" t="str">
            <v>GLOSA POR CONCILIAR</v>
          </cell>
          <cell r="I7">
            <v>0</v>
          </cell>
          <cell r="L7">
            <v>4028541</v>
          </cell>
        </row>
        <row r="8">
          <cell r="A8" t="str">
            <v>RCB41471</v>
          </cell>
          <cell r="B8">
            <v>41471</v>
          </cell>
          <cell r="C8">
            <v>44074</v>
          </cell>
          <cell r="F8">
            <v>1307152</v>
          </cell>
          <cell r="G8" t="str">
            <v>NO RADICADA</v>
          </cell>
          <cell r="I8">
            <v>1307152</v>
          </cell>
          <cell r="L8">
            <v>0</v>
          </cell>
        </row>
        <row r="9">
          <cell r="A9" t="str">
            <v>RCB41515</v>
          </cell>
          <cell r="B9">
            <v>41515</v>
          </cell>
          <cell r="C9">
            <v>44074</v>
          </cell>
          <cell r="F9">
            <v>2898930</v>
          </cell>
          <cell r="G9" t="str">
            <v>NO RADICADA</v>
          </cell>
          <cell r="I9">
            <v>2898930</v>
          </cell>
          <cell r="L9">
            <v>0</v>
          </cell>
        </row>
        <row r="10">
          <cell r="A10" t="str">
            <v>RCS235696</v>
          </cell>
          <cell r="B10">
            <v>235696</v>
          </cell>
          <cell r="C10">
            <v>44075</v>
          </cell>
          <cell r="F10">
            <v>744270</v>
          </cell>
          <cell r="G10" t="str">
            <v>NO RADICADA</v>
          </cell>
          <cell r="I10">
            <v>744270</v>
          </cell>
          <cell r="L10">
            <v>0</v>
          </cell>
        </row>
        <row r="11">
          <cell r="A11" t="str">
            <v>RCS235681</v>
          </cell>
          <cell r="B11">
            <v>235681</v>
          </cell>
          <cell r="C11">
            <v>44075</v>
          </cell>
          <cell r="D11">
            <v>44088</v>
          </cell>
          <cell r="F11">
            <v>323000</v>
          </cell>
          <cell r="G11" t="str">
            <v>GLOSA POR CONCILIAR</v>
          </cell>
          <cell r="I11">
            <v>0</v>
          </cell>
          <cell r="L11">
            <v>323000</v>
          </cell>
        </row>
        <row r="12">
          <cell r="A12" t="str">
            <v>RCB41590</v>
          </cell>
          <cell r="B12">
            <v>41590</v>
          </cell>
          <cell r="C12">
            <v>44075</v>
          </cell>
          <cell r="F12">
            <v>1313002</v>
          </cell>
          <cell r="G12" t="str">
            <v>NO RADICADA</v>
          </cell>
          <cell r="I12">
            <v>1313002</v>
          </cell>
          <cell r="L12">
            <v>0</v>
          </cell>
        </row>
        <row r="13">
          <cell r="A13" t="str">
            <v>RCB41597</v>
          </cell>
          <cell r="B13">
            <v>41597</v>
          </cell>
          <cell r="C13">
            <v>44076</v>
          </cell>
          <cell r="F13">
            <v>15966391</v>
          </cell>
          <cell r="G13" t="str">
            <v>NO RADICADA</v>
          </cell>
          <cell r="I13">
            <v>15966391</v>
          </cell>
          <cell r="L13">
            <v>0</v>
          </cell>
        </row>
        <row r="14">
          <cell r="A14" t="str">
            <v>RCB41677</v>
          </cell>
          <cell r="B14">
            <v>41677</v>
          </cell>
          <cell r="C14">
            <v>44077</v>
          </cell>
          <cell r="D14">
            <v>44141</v>
          </cell>
          <cell r="F14">
            <v>1133125</v>
          </cell>
          <cell r="G14" t="str">
            <v>GLOSA POR CONCILIAR</v>
          </cell>
          <cell r="I14">
            <v>0</v>
          </cell>
          <cell r="L14">
            <v>1133125</v>
          </cell>
        </row>
        <row r="15">
          <cell r="A15" t="str">
            <v>RCB41631</v>
          </cell>
          <cell r="B15">
            <v>41631</v>
          </cell>
          <cell r="C15">
            <v>44077</v>
          </cell>
          <cell r="F15">
            <v>458010</v>
          </cell>
          <cell r="G15" t="str">
            <v>NO RADICADA</v>
          </cell>
          <cell r="I15">
            <v>458010</v>
          </cell>
          <cell r="L15">
            <v>0</v>
          </cell>
        </row>
        <row r="16">
          <cell r="A16" t="str">
            <v>RCB41668</v>
          </cell>
          <cell r="B16">
            <v>41668</v>
          </cell>
          <cell r="C16">
            <v>44077</v>
          </cell>
          <cell r="D16">
            <v>44179</v>
          </cell>
          <cell r="F16">
            <v>261600</v>
          </cell>
          <cell r="G16" t="str">
            <v>GLOSA POR CONCILIAR</v>
          </cell>
          <cell r="I16">
            <v>0</v>
          </cell>
          <cell r="L16">
            <v>261600</v>
          </cell>
        </row>
        <row r="17">
          <cell r="A17" t="str">
            <v>RCB41734</v>
          </cell>
          <cell r="B17">
            <v>41734</v>
          </cell>
          <cell r="C17">
            <v>44079</v>
          </cell>
          <cell r="D17">
            <v>44141</v>
          </cell>
          <cell r="F17">
            <v>2446250</v>
          </cell>
          <cell r="G17" t="str">
            <v>GLOSA POR CONCILIAR</v>
          </cell>
          <cell r="I17">
            <v>0</v>
          </cell>
          <cell r="L17">
            <v>2446250</v>
          </cell>
        </row>
        <row r="18">
          <cell r="A18" t="str">
            <v>RCB41788</v>
          </cell>
          <cell r="B18">
            <v>41788</v>
          </cell>
          <cell r="C18">
            <v>44085</v>
          </cell>
          <cell r="D18">
            <v>44111</v>
          </cell>
          <cell r="F18">
            <v>660163</v>
          </cell>
          <cell r="G18" t="str">
            <v>GLOSA POR CONCILIAR</v>
          </cell>
          <cell r="I18">
            <v>0</v>
          </cell>
          <cell r="L18">
            <v>660163</v>
          </cell>
        </row>
        <row r="19">
          <cell r="A19" t="str">
            <v>RCB41890</v>
          </cell>
          <cell r="B19">
            <v>41890</v>
          </cell>
          <cell r="C19">
            <v>44089</v>
          </cell>
          <cell r="D19">
            <v>44109</v>
          </cell>
          <cell r="F19">
            <v>159020</v>
          </cell>
          <cell r="G19" t="str">
            <v>GLOSA POR CONCILIAR</v>
          </cell>
          <cell r="I19">
            <v>0</v>
          </cell>
          <cell r="L19">
            <v>159020</v>
          </cell>
        </row>
        <row r="20">
          <cell r="A20" t="str">
            <v>RCB41877</v>
          </cell>
          <cell r="B20">
            <v>41877</v>
          </cell>
          <cell r="C20">
            <v>44089</v>
          </cell>
          <cell r="F20">
            <v>19187030</v>
          </cell>
          <cell r="G20" t="str">
            <v>NO RADICADA</v>
          </cell>
          <cell r="I20">
            <v>19187030</v>
          </cell>
          <cell r="L20">
            <v>0</v>
          </cell>
        </row>
        <row r="21">
          <cell r="A21" t="str">
            <v>RCB41893</v>
          </cell>
          <cell r="B21">
            <v>41893</v>
          </cell>
          <cell r="C21">
            <v>44089</v>
          </cell>
          <cell r="D21">
            <v>44109</v>
          </cell>
          <cell r="F21">
            <v>130892</v>
          </cell>
          <cell r="G21" t="str">
            <v>GLOSA POR CONCILIAR</v>
          </cell>
          <cell r="I21">
            <v>0</v>
          </cell>
          <cell r="L21">
            <v>130892</v>
          </cell>
        </row>
        <row r="22">
          <cell r="A22" t="str">
            <v>RCB41926</v>
          </cell>
          <cell r="B22">
            <v>41926</v>
          </cell>
          <cell r="C22">
            <v>44090</v>
          </cell>
          <cell r="D22">
            <v>44109</v>
          </cell>
          <cell r="F22">
            <v>134450</v>
          </cell>
          <cell r="G22" t="str">
            <v>GLOSA POR CONCILIAR</v>
          </cell>
          <cell r="I22">
            <v>0</v>
          </cell>
          <cell r="L22">
            <v>134450</v>
          </cell>
        </row>
        <row r="23">
          <cell r="A23" t="str">
            <v>RCB41915</v>
          </cell>
          <cell r="B23">
            <v>41915</v>
          </cell>
          <cell r="C23">
            <v>44090</v>
          </cell>
          <cell r="F23">
            <v>544271</v>
          </cell>
          <cell r="G23" t="str">
            <v>NO RADICADA</v>
          </cell>
          <cell r="I23">
            <v>544271</v>
          </cell>
          <cell r="L23">
            <v>0</v>
          </cell>
        </row>
        <row r="24">
          <cell r="A24" t="str">
            <v>RCB41938</v>
          </cell>
          <cell r="B24">
            <v>41938</v>
          </cell>
          <cell r="C24">
            <v>44091</v>
          </cell>
          <cell r="D24">
            <v>44111</v>
          </cell>
          <cell r="F24">
            <v>127490</v>
          </cell>
          <cell r="G24" t="str">
            <v>GLOSA POR CONCILIAR</v>
          </cell>
          <cell r="I24">
            <v>0</v>
          </cell>
          <cell r="L24">
            <v>127490</v>
          </cell>
        </row>
        <row r="25">
          <cell r="A25" t="str">
            <v>RCB41956</v>
          </cell>
          <cell r="B25">
            <v>41956</v>
          </cell>
          <cell r="C25">
            <v>44092</v>
          </cell>
          <cell r="F25">
            <v>56523953</v>
          </cell>
          <cell r="G25" t="str">
            <v>NO RADICADA</v>
          </cell>
          <cell r="I25">
            <v>56523953</v>
          </cell>
          <cell r="L25">
            <v>0</v>
          </cell>
        </row>
        <row r="26">
          <cell r="A26" t="str">
            <v>RCS236212</v>
          </cell>
          <cell r="B26">
            <v>236212</v>
          </cell>
          <cell r="C26">
            <v>44097</v>
          </cell>
          <cell r="D26">
            <v>44109</v>
          </cell>
          <cell r="F26">
            <v>223866</v>
          </cell>
          <cell r="G26" t="str">
            <v>GLOSA POR CONCILIAR</v>
          </cell>
          <cell r="I26">
            <v>0</v>
          </cell>
          <cell r="L26">
            <v>223866</v>
          </cell>
        </row>
        <row r="27">
          <cell r="A27" t="str">
            <v>RCB42090</v>
          </cell>
          <cell r="B27">
            <v>42090</v>
          </cell>
          <cell r="C27">
            <v>44097</v>
          </cell>
          <cell r="F27">
            <v>615824</v>
          </cell>
          <cell r="G27" t="str">
            <v>NO RADICADA</v>
          </cell>
          <cell r="I27">
            <v>615824</v>
          </cell>
          <cell r="L27">
            <v>0</v>
          </cell>
        </row>
        <row r="28">
          <cell r="A28" t="str">
            <v>RCS236267</v>
          </cell>
          <cell r="B28">
            <v>236267</v>
          </cell>
          <cell r="C28">
            <v>44098</v>
          </cell>
          <cell r="D28">
            <v>44118</v>
          </cell>
          <cell r="F28">
            <v>1462877</v>
          </cell>
          <cell r="G28" t="str">
            <v>GLOSA POR CONCILIAR</v>
          </cell>
          <cell r="I28">
            <v>0</v>
          </cell>
          <cell r="L28">
            <v>1462877</v>
          </cell>
        </row>
        <row r="29">
          <cell r="A29" t="str">
            <v>RCB42134</v>
          </cell>
          <cell r="B29">
            <v>42134</v>
          </cell>
          <cell r="C29">
            <v>44099</v>
          </cell>
          <cell r="F29">
            <v>1734083</v>
          </cell>
          <cell r="G29" t="str">
            <v>NO RADICADA</v>
          </cell>
          <cell r="I29">
            <v>1734083</v>
          </cell>
          <cell r="L29">
            <v>0</v>
          </cell>
        </row>
        <row r="30">
          <cell r="A30" t="str">
            <v>RCS236350</v>
          </cell>
          <cell r="B30">
            <v>236350</v>
          </cell>
          <cell r="C30">
            <v>44100</v>
          </cell>
          <cell r="D30">
            <v>44118</v>
          </cell>
          <cell r="F30">
            <v>321667</v>
          </cell>
          <cell r="G30" t="str">
            <v>GLOSA POR CONCILIAR</v>
          </cell>
          <cell r="I30">
            <v>0</v>
          </cell>
          <cell r="L30">
            <v>321667</v>
          </cell>
        </row>
        <row r="31">
          <cell r="A31" t="str">
            <v>RCB42178</v>
          </cell>
          <cell r="B31">
            <v>42178</v>
          </cell>
          <cell r="C31">
            <v>44100</v>
          </cell>
          <cell r="F31">
            <v>25522193</v>
          </cell>
          <cell r="G31" t="str">
            <v>NO RADICADA</v>
          </cell>
          <cell r="I31">
            <v>25522193</v>
          </cell>
          <cell r="L31">
            <v>0</v>
          </cell>
        </row>
        <row r="32">
          <cell r="A32" t="str">
            <v>RCB42263</v>
          </cell>
          <cell r="B32">
            <v>42263</v>
          </cell>
          <cell r="C32">
            <v>44102</v>
          </cell>
          <cell r="F32">
            <v>924400</v>
          </cell>
          <cell r="G32" t="str">
            <v>NO RADICADA</v>
          </cell>
          <cell r="I32">
            <v>924400</v>
          </cell>
          <cell r="L32">
            <v>0</v>
          </cell>
        </row>
        <row r="33">
          <cell r="A33" t="str">
            <v>RCB42259</v>
          </cell>
          <cell r="B33">
            <v>42259</v>
          </cell>
          <cell r="C33">
            <v>44102</v>
          </cell>
          <cell r="F33">
            <v>3034100</v>
          </cell>
          <cell r="G33" t="str">
            <v>NO RADICADA</v>
          </cell>
          <cell r="I33">
            <v>3034100</v>
          </cell>
          <cell r="L33">
            <v>0</v>
          </cell>
        </row>
        <row r="34">
          <cell r="A34" t="str">
            <v>RCB42369</v>
          </cell>
          <cell r="B34">
            <v>42369</v>
          </cell>
          <cell r="C34">
            <v>44103</v>
          </cell>
          <cell r="F34">
            <v>2709254</v>
          </cell>
          <cell r="G34" t="str">
            <v>NO RADICADA</v>
          </cell>
          <cell r="I34">
            <v>2709254</v>
          </cell>
          <cell r="L34">
            <v>0</v>
          </cell>
        </row>
        <row r="35">
          <cell r="A35" t="str">
            <v>RCB42270</v>
          </cell>
          <cell r="B35">
            <v>42270</v>
          </cell>
          <cell r="C35">
            <v>44103</v>
          </cell>
          <cell r="F35">
            <v>1775072</v>
          </cell>
          <cell r="G35" t="str">
            <v>NO RADICADA</v>
          </cell>
          <cell r="I35">
            <v>1775072</v>
          </cell>
          <cell r="L35">
            <v>0</v>
          </cell>
        </row>
        <row r="36">
          <cell r="A36" t="str">
            <v>RCB42298</v>
          </cell>
          <cell r="B36">
            <v>42298</v>
          </cell>
          <cell r="C36">
            <v>44103</v>
          </cell>
          <cell r="F36">
            <v>4734861</v>
          </cell>
          <cell r="G36" t="str">
            <v>NO RADICADA</v>
          </cell>
          <cell r="I36">
            <v>4734861</v>
          </cell>
          <cell r="L36">
            <v>0</v>
          </cell>
        </row>
        <row r="37">
          <cell r="A37" t="str">
            <v>RCB42330</v>
          </cell>
          <cell r="B37">
            <v>42330</v>
          </cell>
          <cell r="C37">
            <v>44103</v>
          </cell>
          <cell r="F37">
            <v>86142602</v>
          </cell>
          <cell r="G37" t="str">
            <v>NO RADICADA</v>
          </cell>
          <cell r="I37">
            <v>86142602</v>
          </cell>
          <cell r="L37">
            <v>0</v>
          </cell>
        </row>
        <row r="38">
          <cell r="A38" t="str">
            <v>RCB42327</v>
          </cell>
          <cell r="B38">
            <v>42327</v>
          </cell>
          <cell r="C38">
            <v>44103</v>
          </cell>
          <cell r="F38">
            <v>2740983</v>
          </cell>
          <cell r="G38" t="str">
            <v>NO RADICADA</v>
          </cell>
          <cell r="I38">
            <v>2740983</v>
          </cell>
          <cell r="L38">
            <v>0</v>
          </cell>
        </row>
        <row r="39">
          <cell r="A39" t="str">
            <v>RCB42384</v>
          </cell>
          <cell r="B39">
            <v>42384</v>
          </cell>
          <cell r="C39">
            <v>44103</v>
          </cell>
          <cell r="F39">
            <v>3703176</v>
          </cell>
          <cell r="G39" t="str">
            <v>NO RADICADA</v>
          </cell>
          <cell r="I39">
            <v>3703176</v>
          </cell>
          <cell r="L39">
            <v>0</v>
          </cell>
        </row>
        <row r="40">
          <cell r="A40" t="str">
            <v>RCB42370</v>
          </cell>
          <cell r="B40">
            <v>42370</v>
          </cell>
          <cell r="C40">
            <v>44103</v>
          </cell>
          <cell r="F40">
            <v>5693638</v>
          </cell>
          <cell r="G40" t="str">
            <v>NO RADICADA</v>
          </cell>
          <cell r="I40">
            <v>5693638</v>
          </cell>
          <cell r="L40">
            <v>0</v>
          </cell>
        </row>
        <row r="41">
          <cell r="A41" t="str">
            <v>RCB42374</v>
          </cell>
          <cell r="B41">
            <v>42374</v>
          </cell>
          <cell r="C41">
            <v>44103</v>
          </cell>
          <cell r="F41">
            <v>538714</v>
          </cell>
          <cell r="G41" t="str">
            <v>NO RADICADA</v>
          </cell>
          <cell r="I41">
            <v>538714</v>
          </cell>
          <cell r="L41">
            <v>0</v>
          </cell>
        </row>
        <row r="42">
          <cell r="A42" t="str">
            <v>RCB42266</v>
          </cell>
          <cell r="B42">
            <v>42266</v>
          </cell>
          <cell r="C42">
            <v>44103</v>
          </cell>
          <cell r="F42">
            <v>1298287</v>
          </cell>
          <cell r="G42" t="str">
            <v>NO RADICADA</v>
          </cell>
          <cell r="I42">
            <v>1298287</v>
          </cell>
          <cell r="L42">
            <v>0</v>
          </cell>
        </row>
        <row r="43">
          <cell r="A43" t="str">
            <v>RCB42448</v>
          </cell>
          <cell r="B43">
            <v>42448</v>
          </cell>
          <cell r="C43">
            <v>44104</v>
          </cell>
          <cell r="F43">
            <v>2298182</v>
          </cell>
          <cell r="G43" t="str">
            <v>NO RADICADA</v>
          </cell>
          <cell r="I43">
            <v>2298182</v>
          </cell>
          <cell r="L43">
            <v>0</v>
          </cell>
        </row>
        <row r="44">
          <cell r="A44" t="str">
            <v>RCB42444</v>
          </cell>
          <cell r="B44">
            <v>42444</v>
          </cell>
          <cell r="C44">
            <v>44104</v>
          </cell>
          <cell r="F44">
            <v>1377100</v>
          </cell>
          <cell r="G44" t="str">
            <v>NO RADICADA</v>
          </cell>
          <cell r="I44">
            <v>1377100</v>
          </cell>
          <cell r="L44">
            <v>0</v>
          </cell>
        </row>
        <row r="45">
          <cell r="A45" t="str">
            <v>RCB42432</v>
          </cell>
          <cell r="B45">
            <v>42432</v>
          </cell>
          <cell r="C45">
            <v>44104</v>
          </cell>
          <cell r="F45">
            <v>5317532</v>
          </cell>
          <cell r="G45" t="str">
            <v>NO RADICADA</v>
          </cell>
          <cell r="I45">
            <v>5317532</v>
          </cell>
          <cell r="L45">
            <v>0</v>
          </cell>
        </row>
        <row r="46">
          <cell r="A46" t="str">
            <v>RCB42461</v>
          </cell>
          <cell r="B46">
            <v>42461</v>
          </cell>
          <cell r="C46">
            <v>44104</v>
          </cell>
          <cell r="F46">
            <v>2004731</v>
          </cell>
          <cell r="G46" t="str">
            <v>NO RADICADA</v>
          </cell>
          <cell r="I46">
            <v>2004731</v>
          </cell>
          <cell r="L46">
            <v>0</v>
          </cell>
        </row>
        <row r="47">
          <cell r="A47" t="str">
            <v>RCB42390</v>
          </cell>
          <cell r="B47">
            <v>42390</v>
          </cell>
          <cell r="C47">
            <v>44104</v>
          </cell>
          <cell r="F47">
            <v>5153683</v>
          </cell>
          <cell r="G47" t="str">
            <v>NO RADICADA</v>
          </cell>
          <cell r="I47">
            <v>5153683</v>
          </cell>
          <cell r="L47">
            <v>0</v>
          </cell>
        </row>
        <row r="48">
          <cell r="A48" t="str">
            <v>RCB42534</v>
          </cell>
          <cell r="B48">
            <v>42534</v>
          </cell>
          <cell r="C48">
            <v>44106</v>
          </cell>
          <cell r="F48">
            <v>8834695</v>
          </cell>
          <cell r="G48" t="str">
            <v>NO RADICADA</v>
          </cell>
          <cell r="I48">
            <v>8834695</v>
          </cell>
          <cell r="L48">
            <v>0</v>
          </cell>
        </row>
        <row r="49">
          <cell r="A49" t="str">
            <v>RCS236639</v>
          </cell>
          <cell r="B49">
            <v>236639</v>
          </cell>
          <cell r="C49">
            <v>44109</v>
          </cell>
          <cell r="F49">
            <v>2155004</v>
          </cell>
          <cell r="G49" t="str">
            <v>NO RADICADA</v>
          </cell>
          <cell r="I49">
            <v>2155004</v>
          </cell>
          <cell r="L49">
            <v>0</v>
          </cell>
        </row>
        <row r="50">
          <cell r="A50" t="str">
            <v>RCB42558</v>
          </cell>
          <cell r="B50">
            <v>42558</v>
          </cell>
          <cell r="C50">
            <v>44109</v>
          </cell>
          <cell r="F50">
            <v>1819358</v>
          </cell>
          <cell r="G50" t="str">
            <v>NO RADICADA</v>
          </cell>
          <cell r="I50">
            <v>1819358</v>
          </cell>
          <cell r="L50">
            <v>0</v>
          </cell>
        </row>
        <row r="51">
          <cell r="A51" t="str">
            <v>RCB42739</v>
          </cell>
          <cell r="B51">
            <v>42739</v>
          </cell>
          <cell r="C51">
            <v>44112</v>
          </cell>
          <cell r="D51">
            <v>44201</v>
          </cell>
          <cell r="F51">
            <v>5158201</v>
          </cell>
          <cell r="G51" t="str">
            <v>GLOSA POR CONCILIAR</v>
          </cell>
          <cell r="I51">
            <v>0</v>
          </cell>
          <cell r="L51">
            <v>5158201</v>
          </cell>
        </row>
        <row r="52">
          <cell r="A52" t="str">
            <v>RCB42766</v>
          </cell>
          <cell r="B52">
            <v>42766</v>
          </cell>
          <cell r="C52">
            <v>44116</v>
          </cell>
          <cell r="D52">
            <v>44200</v>
          </cell>
          <cell r="F52">
            <v>3450638</v>
          </cell>
          <cell r="G52" t="str">
            <v>GLOSA POR CONCILIAR</v>
          </cell>
          <cell r="I52">
            <v>0</v>
          </cell>
          <cell r="L52">
            <v>3450638</v>
          </cell>
        </row>
        <row r="53">
          <cell r="A53" t="str">
            <v>RCS236933</v>
          </cell>
          <cell r="B53">
            <v>236933</v>
          </cell>
          <cell r="C53">
            <v>44120</v>
          </cell>
          <cell r="D53">
            <v>44200</v>
          </cell>
          <cell r="F53">
            <v>9415241</v>
          </cell>
          <cell r="G53" t="str">
            <v>GLOSA POR CONCILIAR</v>
          </cell>
          <cell r="I53">
            <v>0</v>
          </cell>
          <cell r="L53">
            <v>9415241</v>
          </cell>
        </row>
        <row r="54">
          <cell r="A54" t="str">
            <v>RCB42857</v>
          </cell>
          <cell r="B54">
            <v>42857</v>
          </cell>
          <cell r="C54">
            <v>44121</v>
          </cell>
          <cell r="D54">
            <v>44200</v>
          </cell>
          <cell r="F54">
            <v>113950</v>
          </cell>
          <cell r="G54" t="str">
            <v>GLOSA POR CONCILIAR</v>
          </cell>
          <cell r="I54">
            <v>0</v>
          </cell>
          <cell r="L54">
            <v>113950</v>
          </cell>
        </row>
        <row r="55">
          <cell r="A55" t="str">
            <v>RCS237070</v>
          </cell>
          <cell r="B55">
            <v>237070</v>
          </cell>
          <cell r="C55">
            <v>44124</v>
          </cell>
          <cell r="D55">
            <v>44200</v>
          </cell>
          <cell r="F55">
            <v>978500</v>
          </cell>
          <cell r="G55" t="str">
            <v>GLOSA POR CONCILIAR</v>
          </cell>
          <cell r="I55">
            <v>0</v>
          </cell>
          <cell r="L55">
            <v>978500</v>
          </cell>
        </row>
        <row r="56">
          <cell r="A56" t="str">
            <v>RCS237162</v>
          </cell>
          <cell r="B56">
            <v>237162</v>
          </cell>
          <cell r="C56">
            <v>44126</v>
          </cell>
          <cell r="D56">
            <v>44200</v>
          </cell>
          <cell r="F56">
            <v>481388</v>
          </cell>
          <cell r="G56" t="str">
            <v>GLOSA POR CONCILIAR</v>
          </cell>
          <cell r="I56">
            <v>0</v>
          </cell>
          <cell r="L56">
            <v>481388</v>
          </cell>
        </row>
      </sheetData>
      <sheetData sheetId="2"/>
      <sheetData sheetId="3">
        <row r="10">
          <cell r="I10" t="str">
            <v>CLINICA REINA CATALINA S.A.S.</v>
          </cell>
        </row>
        <row r="13">
          <cell r="D13" t="str">
            <v>LUISA FERNANDA MATUTE ROMERO</v>
          </cell>
          <cell r="I13" t="str">
            <v>MIGUEL ORDOÑEZ NAVARRO</v>
          </cell>
        </row>
        <row r="20">
          <cell r="G20">
            <v>44196</v>
          </cell>
        </row>
        <row r="138">
          <cell r="G138">
            <v>44245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FA16C0E-5254-4064-9AB3-5488BB325F0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FA16C0E-5254-4064-9AB3-5488BB325F06}" id="{FCA41B12-DFF8-4201-9498-9F64A4CC0122}">
    <text>SUAMTORIA DE GIRO DIRECTO Y ESFUERZO PROPIO</text>
  </threadedComment>
  <threadedComment ref="K8" dT="2020-08-04T16:00:44.11" personId="{DFA16C0E-5254-4064-9AB3-5488BB325F06}" id="{935B06F1-1E8E-410D-A40D-AD2F7FC7FF23}">
    <text>SUMATORIA DE PAGOS (DESCUENTOS ,TESORERIA,EMBARGOS)</text>
  </threadedComment>
  <threadedComment ref="R8" dT="2020-08-04T15:59:07.94" personId="{DFA16C0E-5254-4064-9AB3-5488BB325F06}" id="{2F546EE4-0636-4BAB-B4FA-DC7B7FCA06CF}">
    <text>SUMATORIA DE VALORES (PRESCRITAS SALDO DE FACTURAS DE CONTRATO LIQUIDADOS Y OTROS CONCEPTOS (N/A NO RADICADAS)</text>
  </threadedComment>
  <threadedComment ref="X8" dT="2020-08-04T15:55:33.73" personId="{DFA16C0E-5254-4064-9AB3-5488BB325F06}" id="{72FB930A-A3BD-4B2E-AE22-D4202E79120C}">
    <text>SUMATORIA DE LOS VALORES DE GLOSAS LEGALIZADAS Y GLOSAS POR CONCILIAR</text>
  </threadedComment>
  <threadedComment ref="AC8" dT="2020-08-04T15:56:24.52" personId="{DFA16C0E-5254-4064-9AB3-5488BB325F06}" id="{D46DADBD-8D4B-488E-BE30-88D3AC371547}">
    <text>VALRO INDIVIDUAL DE LA GLOSAS LEGALIZADA</text>
  </threadedComment>
  <threadedComment ref="AE8" dT="2020-08-04T15:56:04.49" personId="{DFA16C0E-5254-4064-9AB3-5488BB325F06}" id="{46BAE67D-2D9C-40C1-9785-3004217A702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F43C7-92E0-4C7A-9020-85AB18B4D067}">
  <sheetPr>
    <pageSetUpPr fitToPage="1"/>
  </sheetPr>
  <dimension ref="A1:AK71"/>
  <sheetViews>
    <sheetView tabSelected="1" topLeftCell="A5" zoomScale="90" zoomScaleNormal="90" workbookViewId="0">
      <selection activeCell="A62" sqref="A62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style="2" customWidth="1"/>
    <col min="5" max="5" width="11.7109375" customWidth="1"/>
    <col min="6" max="6" width="13.42578125" style="3" customWidth="1"/>
    <col min="7" max="7" width="19.5703125" style="4" customWidth="1"/>
    <col min="8" max="8" width="20.140625" style="4" bestFit="1" customWidth="1"/>
    <col min="9" max="9" width="12.7109375" style="4" customWidth="1"/>
    <col min="10" max="10" width="18.5703125" style="4" customWidth="1"/>
    <col min="11" max="11" width="14.140625" style="4" customWidth="1"/>
    <col min="12" max="12" width="11.85546875" style="4" hidden="1" customWidth="1"/>
    <col min="13" max="13" width="15.7109375" style="4" hidden="1" customWidth="1"/>
    <col min="14" max="14" width="14.7109375" style="4" customWidth="1"/>
    <col min="15" max="15" width="19.28515625" style="4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+[1]ACTA!I10</f>
        <v>CLINICA REINA CATALINA S.A.S.</v>
      </c>
    </row>
    <row r="4" spans="1:37" x14ac:dyDescent="0.25">
      <c r="A4" s="1" t="s">
        <v>4</v>
      </c>
      <c r="E4" s="2">
        <f>+[1]ACTA!G20</f>
        <v>44196</v>
      </c>
    </row>
    <row r="5" spans="1:37" x14ac:dyDescent="0.25">
      <c r="A5" s="1" t="s">
        <v>5</v>
      </c>
      <c r="E5" s="2">
        <f ca="1">+[1]ACTA!G138</f>
        <v>44245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3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RCS235233</v>
      </c>
      <c r="D9" s="25">
        <f>+[1]DEPURADO!C3</f>
        <v>44057</v>
      </c>
      <c r="E9" s="25">
        <f>+[1]DEPURADO!B3</f>
        <v>235233</v>
      </c>
      <c r="F9" s="26" t="str">
        <f>+IF([1]DEPURADO!D3&gt;1,[1]DEPURADO!D3," ")</f>
        <v xml:space="preserve"> </v>
      </c>
      <c r="G9" s="27">
        <f>[1]DEPURADO!F3</f>
        <v>1813046</v>
      </c>
      <c r="H9" s="28">
        <f>+[1]DEPURADO!N3</f>
        <v>0</v>
      </c>
      <c r="I9" s="28">
        <f>+[1]DEPURADO!O3</f>
        <v>0</v>
      </c>
      <c r="J9" s="28">
        <f>+[1]DEPURADO!S3</f>
        <v>0</v>
      </c>
      <c r="K9" s="29">
        <f>+[1]DEPURADO!Q3+[1]DEPURADO!R3</f>
        <v>0</v>
      </c>
      <c r="L9" s="28">
        <v>0</v>
      </c>
      <c r="M9" s="28">
        <v>0</v>
      </c>
      <c r="N9" s="28">
        <f>+SUM(J9:M9)</f>
        <v>0</v>
      </c>
      <c r="O9" s="28">
        <f>+G9-I9-N9</f>
        <v>1813046</v>
      </c>
      <c r="P9" s="24">
        <f>IF([1]DEPURADO!I3&gt;1,0,[1]DEPURADO!B3)</f>
        <v>0</v>
      </c>
      <c r="Q9" s="30">
        <f>+IF(P9&gt;0,G9,0)</f>
        <v>0</v>
      </c>
      <c r="R9" s="31">
        <f>IF(P9=0,G9,0)</f>
        <v>1813046</v>
      </c>
      <c r="S9" s="31">
        <f>+[1]DEPURADO!K3</f>
        <v>0</v>
      </c>
      <c r="T9" s="23" t="s">
        <v>45</v>
      </c>
      <c r="U9" s="31">
        <f>+[1]DEPURADO!J3</f>
        <v>0</v>
      </c>
      <c r="V9" s="30"/>
      <c r="W9" s="23" t="s">
        <v>45</v>
      </c>
      <c r="X9" s="31">
        <f>+[1]DEPURADO!L3+[1]DEPURADO!M3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NO RADICADA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tr">
        <f>+[1]DEPURADO!A4</f>
        <v>RCB41137</v>
      </c>
      <c r="D10" s="25">
        <f>+[1]DEPURADO!C4</f>
        <v>44064</v>
      </c>
      <c r="E10" s="25">
        <f>+[1]DEPURADO!B4</f>
        <v>41137</v>
      </c>
      <c r="F10" s="26">
        <f>+IF([1]DEPURADO!D4&gt;1,[1]DEPURADO!D4," ")</f>
        <v>44179</v>
      </c>
      <c r="G10" s="27">
        <f>[1]DEPURADO!F4</f>
        <v>261580</v>
      </c>
      <c r="H10" s="28">
        <f>+[1]DEPURADO!N4</f>
        <v>0</v>
      </c>
      <c r="I10" s="28">
        <f>+[1]DEPURADO!O4</f>
        <v>0</v>
      </c>
      <c r="J10" s="28">
        <f>+[1]DEPURADO!S4</f>
        <v>0</v>
      </c>
      <c r="K10" s="29">
        <f>+[1]DEPURADO!Q4+[1]DEPURADO!R4</f>
        <v>0</v>
      </c>
      <c r="L10" s="28">
        <v>0</v>
      </c>
      <c r="M10" s="28">
        <v>0</v>
      </c>
      <c r="N10" s="28">
        <f t="shared" ref="N10:N62" si="0">+SUM(J10:M10)</f>
        <v>0</v>
      </c>
      <c r="O10" s="28">
        <f t="shared" ref="O10:O62" si="1">+G10-I10-N10</f>
        <v>261580</v>
      </c>
      <c r="P10" s="24">
        <f>IF([1]DEPURADO!I4&gt;1,0,[1]DEPURADO!B4)</f>
        <v>41137</v>
      </c>
      <c r="Q10" s="30">
        <f t="shared" ref="Q10:Q62" si="2">+IF(P10&gt;0,G10,0)</f>
        <v>261580</v>
      </c>
      <c r="R10" s="31">
        <f t="shared" ref="R10:R62" si="3">IF(P10=0,G10,0)</f>
        <v>0</v>
      </c>
      <c r="S10" s="31">
        <f>+[1]DEPURADO!K4</f>
        <v>0</v>
      </c>
      <c r="T10" s="23" t="s">
        <v>45</v>
      </c>
      <c r="U10" s="31">
        <f>+[1]DEPURADO!J4</f>
        <v>0</v>
      </c>
      <c r="V10" s="30"/>
      <c r="W10" s="23" t="s">
        <v>45</v>
      </c>
      <c r="X10" s="31">
        <f>+[1]DEPURADO!L4+[1]DEPURADO!M4</f>
        <v>261580</v>
      </c>
      <c r="Y10" s="23" t="s">
        <v>45</v>
      </c>
      <c r="Z10" s="31">
        <f t="shared" ref="Z10:Z62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261580</v>
      </c>
      <c r="AF10" s="30">
        <v>1</v>
      </c>
      <c r="AG10" s="30">
        <f t="shared" ref="AG10:AG62" si="5">+G10-I10-N10-R10-Z10-AC10-AE10-S10-U10</f>
        <v>0</v>
      </c>
      <c r="AH10" s="30">
        <v>0</v>
      </c>
      <c r="AI10" s="30" t="str">
        <f>+[1]DEPURADO!G4</f>
        <v>GLOSA POR CONCILIAR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tr">
        <f>+[1]DEPURADO!A5</f>
        <v>RCB41413</v>
      </c>
      <c r="D11" s="25">
        <f>+[1]DEPURADO!C5</f>
        <v>44072</v>
      </c>
      <c r="E11" s="25">
        <f>+[1]DEPURADO!B5</f>
        <v>41413</v>
      </c>
      <c r="F11" s="26">
        <f>+IF([1]DEPURADO!D5&gt;1,[1]DEPURADO!D5," ")</f>
        <v>44179</v>
      </c>
      <c r="G11" s="27">
        <f>[1]DEPURADO!F5</f>
        <v>35133</v>
      </c>
      <c r="H11" s="28">
        <f>+[1]DEPURADO!N5</f>
        <v>0</v>
      </c>
      <c r="I11" s="28">
        <f>+[1]DEPURADO!O5</f>
        <v>0</v>
      </c>
      <c r="J11" s="28">
        <f>+[1]DEPURADO!S5</f>
        <v>0</v>
      </c>
      <c r="K11" s="29">
        <f>+[1]DEPURADO!Q5+[1]DEPURADO!R5</f>
        <v>0</v>
      </c>
      <c r="L11" s="28">
        <v>0</v>
      </c>
      <c r="M11" s="28">
        <v>0</v>
      </c>
      <c r="N11" s="28">
        <f t="shared" si="0"/>
        <v>0</v>
      </c>
      <c r="O11" s="28">
        <f t="shared" si="1"/>
        <v>35133</v>
      </c>
      <c r="P11" s="24">
        <f>IF([1]DEPURADO!I5&gt;1,0,[1]DEPURADO!B5)</f>
        <v>41413</v>
      </c>
      <c r="Q11" s="30">
        <f t="shared" si="2"/>
        <v>35133</v>
      </c>
      <c r="R11" s="31">
        <f t="shared" si="3"/>
        <v>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35133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+[1]DEPURADO!L5</f>
        <v>35133</v>
      </c>
      <c r="AF11" s="30">
        <v>2</v>
      </c>
      <c r="AG11" s="30">
        <f t="shared" si="5"/>
        <v>0</v>
      </c>
      <c r="AH11" s="30">
        <v>0</v>
      </c>
      <c r="AI11" s="30" t="str">
        <f>+[1]DEPURADO!G5</f>
        <v>GLOSA POR CONCILIAR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tr">
        <f>+[1]DEPURADO!A6</f>
        <v>RCB41436</v>
      </c>
      <c r="D12" s="25">
        <f>+[1]DEPURADO!C6</f>
        <v>44072</v>
      </c>
      <c r="E12" s="25">
        <f>+[1]DEPURADO!B6</f>
        <v>41436</v>
      </c>
      <c r="F12" s="26" t="str">
        <f>+IF([1]DEPURADO!D6&gt;1,[1]DEPURADO!D6," ")</f>
        <v xml:space="preserve"> </v>
      </c>
      <c r="G12" s="27">
        <f>[1]DEPURADO!F6</f>
        <v>441398</v>
      </c>
      <c r="H12" s="28">
        <f>+[1]DEPURADO!N6</f>
        <v>0</v>
      </c>
      <c r="I12" s="28">
        <f>+[1]DEPURADO!O6</f>
        <v>0</v>
      </c>
      <c r="J12" s="28">
        <f>+[1]DEPURADO!S6</f>
        <v>0</v>
      </c>
      <c r="K12" s="29">
        <f>+[1]DEPURADO!Q6+[1]DEPURADO!R6</f>
        <v>0</v>
      </c>
      <c r="L12" s="28">
        <v>0</v>
      </c>
      <c r="M12" s="28">
        <v>0</v>
      </c>
      <c r="N12" s="28">
        <f t="shared" si="0"/>
        <v>0</v>
      </c>
      <c r="O12" s="28">
        <f t="shared" si="1"/>
        <v>441398</v>
      </c>
      <c r="P12" s="24">
        <f>IF([1]DEPURADO!I6&gt;1,0,[1]DEPURADO!B6)</f>
        <v>0</v>
      </c>
      <c r="Q12" s="30">
        <f t="shared" si="2"/>
        <v>0</v>
      </c>
      <c r="R12" s="31">
        <f t="shared" si="3"/>
        <v>441398</v>
      </c>
      <c r="S12" s="31">
        <f>+[1]DEPURADO!K6</f>
        <v>0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+[1]DEPURADO!L6</f>
        <v>0</v>
      </c>
      <c r="AF12" s="30">
        <v>3</v>
      </c>
      <c r="AG12" s="30">
        <f t="shared" si="5"/>
        <v>0</v>
      </c>
      <c r="AH12" s="30">
        <v>0</v>
      </c>
      <c r="AI12" s="30" t="str">
        <f>+[1]DEPURADO!G6</f>
        <v>NO RADICADA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tr">
        <f>+[1]DEPURADO!A7</f>
        <v>RCB41494</v>
      </c>
      <c r="D13" s="25">
        <f>+[1]DEPURADO!C7</f>
        <v>44074</v>
      </c>
      <c r="E13" s="25">
        <f>+[1]DEPURADO!B7</f>
        <v>41494</v>
      </c>
      <c r="F13" s="26">
        <f>+IF([1]DEPURADO!D7&gt;1,[1]DEPURADO!D7," ")</f>
        <v>44200</v>
      </c>
      <c r="G13" s="27">
        <f>[1]DEPURADO!F7</f>
        <v>4028541</v>
      </c>
      <c r="H13" s="28">
        <f>+[1]DEPURADO!N7</f>
        <v>0</v>
      </c>
      <c r="I13" s="28">
        <f>+[1]DEPURADO!O7</f>
        <v>0</v>
      </c>
      <c r="J13" s="28">
        <f>+[1]DEPURADO!S7</f>
        <v>0</v>
      </c>
      <c r="K13" s="29">
        <f>+[1]DEPURADO!Q7+[1]DEPURADO!R7</f>
        <v>0</v>
      </c>
      <c r="L13" s="28">
        <v>0</v>
      </c>
      <c r="M13" s="28">
        <v>0</v>
      </c>
      <c r="N13" s="28">
        <f t="shared" si="0"/>
        <v>0</v>
      </c>
      <c r="O13" s="28">
        <f t="shared" si="1"/>
        <v>4028541</v>
      </c>
      <c r="P13" s="24">
        <f>IF([1]DEPURADO!I7&gt;1,0,[1]DEPURADO!B7)</f>
        <v>41494</v>
      </c>
      <c r="Q13" s="30">
        <f t="shared" si="2"/>
        <v>4028541</v>
      </c>
      <c r="R13" s="31">
        <f t="shared" si="3"/>
        <v>0</v>
      </c>
      <c r="S13" s="31">
        <f>+[1]DEPURADO!K7</f>
        <v>0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4028541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+[1]DEPURADO!L7</f>
        <v>4028541</v>
      </c>
      <c r="AF13" s="30">
        <v>4</v>
      </c>
      <c r="AG13" s="30">
        <f t="shared" si="5"/>
        <v>0</v>
      </c>
      <c r="AH13" s="30">
        <v>0</v>
      </c>
      <c r="AI13" s="30" t="str">
        <f>+[1]DEPURADO!G7</f>
        <v>GLOSA POR CONCILIAR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tr">
        <f>+[1]DEPURADO!A8</f>
        <v>RCB41471</v>
      </c>
      <c r="D14" s="25">
        <f>+[1]DEPURADO!C8</f>
        <v>44074</v>
      </c>
      <c r="E14" s="25">
        <f>+[1]DEPURADO!B8</f>
        <v>41471</v>
      </c>
      <c r="F14" s="26" t="str">
        <f>+IF([1]DEPURADO!D8&gt;1,[1]DEPURADO!D8," ")</f>
        <v xml:space="preserve"> </v>
      </c>
      <c r="G14" s="27">
        <f>[1]DEPURADO!F8</f>
        <v>1307152</v>
      </c>
      <c r="H14" s="28">
        <f>+[1]DEPURADO!N8</f>
        <v>0</v>
      </c>
      <c r="I14" s="28">
        <f>+[1]DEPURADO!O8</f>
        <v>0</v>
      </c>
      <c r="J14" s="28">
        <f>+[1]DEPURADO!S8</f>
        <v>0</v>
      </c>
      <c r="K14" s="29">
        <f>+[1]DEPURADO!Q8+[1]DEPURADO!R8</f>
        <v>0</v>
      </c>
      <c r="L14" s="28">
        <v>0</v>
      </c>
      <c r="M14" s="28">
        <v>0</v>
      </c>
      <c r="N14" s="28">
        <f t="shared" si="0"/>
        <v>0</v>
      </c>
      <c r="O14" s="28">
        <f t="shared" si="1"/>
        <v>1307152</v>
      </c>
      <c r="P14" s="24">
        <f>IF([1]DEPURADO!I8&gt;1,0,[1]DEPURADO!B8)</f>
        <v>0</v>
      </c>
      <c r="Q14" s="30">
        <f t="shared" si="2"/>
        <v>0</v>
      </c>
      <c r="R14" s="31">
        <f t="shared" si="3"/>
        <v>1307152</v>
      </c>
      <c r="S14" s="31">
        <f>+[1]DEPURADO!K8</f>
        <v>0</v>
      </c>
      <c r="T14" s="23" t="s">
        <v>45</v>
      </c>
      <c r="U14" s="31">
        <f>+[1]DEPURADO!J8</f>
        <v>0</v>
      </c>
      <c r="V14" s="30"/>
      <c r="W14" s="23" t="s">
        <v>45</v>
      </c>
      <c r="X14" s="31">
        <f>+[1]DEPURADO!L8+[1]DEPURADO!M8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0</v>
      </c>
      <c r="AF14" s="30">
        <v>5</v>
      </c>
      <c r="AG14" s="30">
        <f t="shared" si="5"/>
        <v>0</v>
      </c>
      <c r="AH14" s="30">
        <v>0</v>
      </c>
      <c r="AI14" s="30" t="str">
        <f>+[1]DEPURADO!G8</f>
        <v>NO RADICADA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tr">
        <f>+[1]DEPURADO!A9</f>
        <v>RCB41515</v>
      </c>
      <c r="D15" s="25">
        <f>+[1]DEPURADO!C9</f>
        <v>44074</v>
      </c>
      <c r="E15" s="25">
        <f>+[1]DEPURADO!B9</f>
        <v>41515</v>
      </c>
      <c r="F15" s="26" t="str">
        <f>+IF([1]DEPURADO!D9&gt;1,[1]DEPURADO!D9," ")</f>
        <v xml:space="preserve"> </v>
      </c>
      <c r="G15" s="27">
        <f>[1]DEPURADO!F9</f>
        <v>2898930</v>
      </c>
      <c r="H15" s="28">
        <f>+[1]DEPURADO!N9</f>
        <v>0</v>
      </c>
      <c r="I15" s="28">
        <f>+[1]DEPURADO!O9</f>
        <v>0</v>
      </c>
      <c r="J15" s="28">
        <f>+[1]DEPURADO!S9</f>
        <v>0</v>
      </c>
      <c r="K15" s="29">
        <f>+[1]DEPURADO!Q9+[1]DEPURADO!R9</f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2898930</v>
      </c>
      <c r="P15" s="24">
        <f>IF([1]DEPURADO!I9&gt;1,0,[1]DEPURADO!B9)</f>
        <v>0</v>
      </c>
      <c r="Q15" s="30">
        <f t="shared" si="2"/>
        <v>0</v>
      </c>
      <c r="R15" s="31">
        <f t="shared" si="3"/>
        <v>2898930</v>
      </c>
      <c r="S15" s="31">
        <f>+[1]DEPURADO!K9</f>
        <v>0</v>
      </c>
      <c r="T15" s="23" t="s">
        <v>45</v>
      </c>
      <c r="U15" s="31">
        <f>+[1]DEPURADO!J9</f>
        <v>0</v>
      </c>
      <c r="V15" s="30"/>
      <c r="W15" s="23" t="s">
        <v>45</v>
      </c>
      <c r="X15" s="31">
        <f>+[1]DEPURADO!L9+[1]DEPURADO!M9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+[1]DEPURADO!L9</f>
        <v>0</v>
      </c>
      <c r="AF15" s="30">
        <v>6</v>
      </c>
      <c r="AG15" s="30">
        <f t="shared" si="5"/>
        <v>0</v>
      </c>
      <c r="AH15" s="30">
        <v>0</v>
      </c>
      <c r="AI15" s="30" t="str">
        <f>+[1]DEPURADO!G9</f>
        <v>NO RADICADA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tr">
        <f>+[1]DEPURADO!A10</f>
        <v>RCS235696</v>
      </c>
      <c r="D16" s="25">
        <f>+[1]DEPURADO!C10</f>
        <v>44075</v>
      </c>
      <c r="E16" s="25">
        <f>+[1]DEPURADO!B10</f>
        <v>235696</v>
      </c>
      <c r="F16" s="26" t="str">
        <f>+IF([1]DEPURADO!D10&gt;1,[1]DEPURADO!D10," ")</f>
        <v xml:space="preserve"> </v>
      </c>
      <c r="G16" s="27">
        <f>[1]DEPURADO!F10</f>
        <v>744270</v>
      </c>
      <c r="H16" s="28">
        <f>+[1]DEPURADO!N10</f>
        <v>0</v>
      </c>
      <c r="I16" s="28">
        <f>+[1]DEPURADO!O10</f>
        <v>0</v>
      </c>
      <c r="J16" s="28">
        <f>+[1]DEPURADO!S10</f>
        <v>0</v>
      </c>
      <c r="K16" s="29">
        <f>+[1]DEPURADO!Q10+[1]DEPURADO!R10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744270</v>
      </c>
      <c r="P16" s="24">
        <f>IF([1]DEPURADO!I10&gt;1,0,[1]DEPURADO!B10)</f>
        <v>0</v>
      </c>
      <c r="Q16" s="30">
        <f t="shared" si="2"/>
        <v>0</v>
      </c>
      <c r="R16" s="31">
        <f t="shared" si="3"/>
        <v>744270</v>
      </c>
      <c r="S16" s="31">
        <f>+[1]DEPURADO!K10</f>
        <v>0</v>
      </c>
      <c r="T16" s="23" t="s">
        <v>45</v>
      </c>
      <c r="U16" s="31">
        <f>+[1]DEPURADO!J10</f>
        <v>0</v>
      </c>
      <c r="V16" s="30"/>
      <c r="W16" s="23" t="s">
        <v>45</v>
      </c>
      <c r="X16" s="31">
        <f>+[1]DEPURADO!L10+[1]DEPURADO!M10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+[1]DEPURADO!L10</f>
        <v>0</v>
      </c>
      <c r="AF16" s="30">
        <v>7</v>
      </c>
      <c r="AG16" s="30">
        <f t="shared" si="5"/>
        <v>0</v>
      </c>
      <c r="AH16" s="30">
        <v>0</v>
      </c>
      <c r="AI16" s="30" t="str">
        <f>+[1]DEPURADO!G10</f>
        <v>NO RADICADA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tr">
        <f>+[1]DEPURADO!A11</f>
        <v>RCS235681</v>
      </c>
      <c r="D17" s="25">
        <f>+[1]DEPURADO!C11</f>
        <v>44075</v>
      </c>
      <c r="E17" s="25">
        <f>+[1]DEPURADO!B11</f>
        <v>235681</v>
      </c>
      <c r="F17" s="26">
        <f>+IF([1]DEPURADO!D11&gt;1,[1]DEPURADO!D11," ")</f>
        <v>44088</v>
      </c>
      <c r="G17" s="27">
        <f>[1]DEPURADO!F11</f>
        <v>323000</v>
      </c>
      <c r="H17" s="28">
        <f>+[1]DEPURADO!N11</f>
        <v>0</v>
      </c>
      <c r="I17" s="28">
        <f>+[1]DEPURADO!O11</f>
        <v>0</v>
      </c>
      <c r="J17" s="28">
        <f>+[1]DEPURADO!S11</f>
        <v>0</v>
      </c>
      <c r="K17" s="29">
        <f>+[1]DEPURADO!Q11+[1]DEPURADO!R11</f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323000</v>
      </c>
      <c r="P17" s="24">
        <f>IF([1]DEPURADO!I11&gt;1,0,[1]DEPURADO!B11)</f>
        <v>235681</v>
      </c>
      <c r="Q17" s="30">
        <f t="shared" si="2"/>
        <v>323000</v>
      </c>
      <c r="R17" s="31">
        <f t="shared" si="3"/>
        <v>0</v>
      </c>
      <c r="S17" s="31">
        <f>+[1]DEPURADO!K11</f>
        <v>0</v>
      </c>
      <c r="T17" s="23" t="s">
        <v>45</v>
      </c>
      <c r="U17" s="31">
        <f>+[1]DEPURADO!J11</f>
        <v>0</v>
      </c>
      <c r="V17" s="30"/>
      <c r="W17" s="23" t="s">
        <v>45</v>
      </c>
      <c r="X17" s="31">
        <f>+[1]DEPURADO!L11+[1]DEPURADO!M11</f>
        <v>323000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+[1]DEPURADO!L11</f>
        <v>323000</v>
      </c>
      <c r="AF17" s="30">
        <v>8</v>
      </c>
      <c r="AG17" s="30">
        <f t="shared" si="5"/>
        <v>0</v>
      </c>
      <c r="AH17" s="30">
        <v>0</v>
      </c>
      <c r="AI17" s="30" t="str">
        <f>+[1]DEPURADO!G11</f>
        <v>GLOSA POR CONCILIAR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tr">
        <f>+[1]DEPURADO!A12</f>
        <v>RCB41590</v>
      </c>
      <c r="D18" s="25">
        <f>+[1]DEPURADO!C12</f>
        <v>44075</v>
      </c>
      <c r="E18" s="25">
        <f>+[1]DEPURADO!B12</f>
        <v>41590</v>
      </c>
      <c r="F18" s="26" t="str">
        <f>+IF([1]DEPURADO!D12&gt;1,[1]DEPURADO!D12," ")</f>
        <v xml:space="preserve"> </v>
      </c>
      <c r="G18" s="27">
        <f>[1]DEPURADO!F12</f>
        <v>1313002</v>
      </c>
      <c r="H18" s="28">
        <f>+[1]DEPURADO!N12</f>
        <v>0</v>
      </c>
      <c r="I18" s="28">
        <f>+[1]DEPURADO!O12</f>
        <v>0</v>
      </c>
      <c r="J18" s="28">
        <f>+[1]DEPURADO!S12</f>
        <v>0</v>
      </c>
      <c r="K18" s="29">
        <f>+[1]DEPURADO!Q12+[1]DEPURADO!R12</f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1313002</v>
      </c>
      <c r="P18" s="24">
        <f>IF([1]DEPURADO!I12&gt;1,0,[1]DEPURADO!B12)</f>
        <v>0</v>
      </c>
      <c r="Q18" s="30">
        <f t="shared" si="2"/>
        <v>0</v>
      </c>
      <c r="R18" s="31">
        <f t="shared" si="3"/>
        <v>1313002</v>
      </c>
      <c r="S18" s="31">
        <f>+[1]DEPURADO!K12</f>
        <v>0</v>
      </c>
      <c r="T18" s="23" t="s">
        <v>45</v>
      </c>
      <c r="U18" s="31">
        <f>+[1]DEPURADO!J12</f>
        <v>0</v>
      </c>
      <c r="V18" s="30"/>
      <c r="W18" s="23" t="s">
        <v>45</v>
      </c>
      <c r="X18" s="31">
        <f>+[1]DEPURADO!L12+[1]DEPURADO!M12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+[1]DEPURADO!L12</f>
        <v>0</v>
      </c>
      <c r="AF18" s="30">
        <v>9</v>
      </c>
      <c r="AG18" s="30">
        <f t="shared" si="5"/>
        <v>0</v>
      </c>
      <c r="AH18" s="30">
        <v>0</v>
      </c>
      <c r="AI18" s="30" t="str">
        <f>+[1]DEPURADO!G12</f>
        <v>NO RADICADA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tr">
        <f>+[1]DEPURADO!A13</f>
        <v>RCB41597</v>
      </c>
      <c r="D19" s="25">
        <f>+[1]DEPURADO!C13</f>
        <v>44076</v>
      </c>
      <c r="E19" s="25">
        <f>+[1]DEPURADO!B13</f>
        <v>41597</v>
      </c>
      <c r="F19" s="26" t="str">
        <f>+IF([1]DEPURADO!D13&gt;1,[1]DEPURADO!D13," ")</f>
        <v xml:space="preserve"> </v>
      </c>
      <c r="G19" s="27">
        <f>[1]DEPURADO!F13</f>
        <v>15966391</v>
      </c>
      <c r="H19" s="28">
        <f>+[1]DEPURADO!N13</f>
        <v>0</v>
      </c>
      <c r="I19" s="28">
        <f>+[1]DEPURADO!O13</f>
        <v>0</v>
      </c>
      <c r="J19" s="28">
        <f>+[1]DEPURADO!S13</f>
        <v>0</v>
      </c>
      <c r="K19" s="29">
        <f>+[1]DEPURADO!Q13+[1]DEPURADO!R13</f>
        <v>0</v>
      </c>
      <c r="L19" s="28">
        <v>0</v>
      </c>
      <c r="M19" s="28">
        <v>0</v>
      </c>
      <c r="N19" s="28">
        <f t="shared" si="0"/>
        <v>0</v>
      </c>
      <c r="O19" s="28">
        <f t="shared" si="1"/>
        <v>15966391</v>
      </c>
      <c r="P19" s="24">
        <f>IF([1]DEPURADO!I13&gt;1,0,[1]DEPURADO!B13)</f>
        <v>0</v>
      </c>
      <c r="Q19" s="30">
        <f t="shared" si="2"/>
        <v>0</v>
      </c>
      <c r="R19" s="31">
        <f t="shared" si="3"/>
        <v>15966391</v>
      </c>
      <c r="S19" s="31">
        <f>+[1]DEPURADO!K13</f>
        <v>0</v>
      </c>
      <c r="T19" s="23" t="s">
        <v>45</v>
      </c>
      <c r="U19" s="31">
        <f>+[1]DEPURADO!J13</f>
        <v>0</v>
      </c>
      <c r="V19" s="30"/>
      <c r="W19" s="23" t="s">
        <v>45</v>
      </c>
      <c r="X19" s="31">
        <f>+[1]DEPURADO!L13+[1]DEPURADO!M13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+[1]DEPURADO!L13</f>
        <v>0</v>
      </c>
      <c r="AF19" s="30">
        <v>10</v>
      </c>
      <c r="AG19" s="30">
        <f t="shared" si="5"/>
        <v>0</v>
      </c>
      <c r="AH19" s="30">
        <v>0</v>
      </c>
      <c r="AI19" s="30" t="str">
        <f>+[1]DEPURADO!G13</f>
        <v>NO RADICADA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tr">
        <f>+[1]DEPURADO!A14</f>
        <v>RCB41677</v>
      </c>
      <c r="D20" s="25">
        <f>+[1]DEPURADO!C14</f>
        <v>44077</v>
      </c>
      <c r="E20" s="25">
        <f>+[1]DEPURADO!B14</f>
        <v>41677</v>
      </c>
      <c r="F20" s="26">
        <f>+IF([1]DEPURADO!D14&gt;1,[1]DEPURADO!D14," ")</f>
        <v>44141</v>
      </c>
      <c r="G20" s="27">
        <f>[1]DEPURADO!F14</f>
        <v>1133125</v>
      </c>
      <c r="H20" s="28">
        <f>+[1]DEPURADO!N14</f>
        <v>0</v>
      </c>
      <c r="I20" s="28">
        <f>+[1]DEPURADO!O14</f>
        <v>0</v>
      </c>
      <c r="J20" s="28">
        <f>+[1]DEPURADO!S14</f>
        <v>0</v>
      </c>
      <c r="K20" s="29">
        <f>+[1]DEPURADO!Q14+[1]DEPURADO!R14</f>
        <v>0</v>
      </c>
      <c r="L20" s="28">
        <v>0</v>
      </c>
      <c r="M20" s="28">
        <v>0</v>
      </c>
      <c r="N20" s="28">
        <f t="shared" si="0"/>
        <v>0</v>
      </c>
      <c r="O20" s="28">
        <f t="shared" si="1"/>
        <v>1133125</v>
      </c>
      <c r="P20" s="24">
        <f>IF([1]DEPURADO!I14&gt;1,0,[1]DEPURADO!B14)</f>
        <v>41677</v>
      </c>
      <c r="Q20" s="30">
        <f t="shared" si="2"/>
        <v>1133125</v>
      </c>
      <c r="R20" s="31">
        <f t="shared" si="3"/>
        <v>0</v>
      </c>
      <c r="S20" s="31">
        <f>+[1]DEPURADO!K14</f>
        <v>0</v>
      </c>
      <c r="T20" s="23" t="s">
        <v>45</v>
      </c>
      <c r="U20" s="31">
        <f>+[1]DEPURADO!J14</f>
        <v>0</v>
      </c>
      <c r="V20" s="30"/>
      <c r="W20" s="23" t="s">
        <v>45</v>
      </c>
      <c r="X20" s="31">
        <f>+[1]DEPURADO!L14+[1]DEPURADO!M14</f>
        <v>1133125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+[1]DEPURADO!L14</f>
        <v>1133125</v>
      </c>
      <c r="AF20" s="30">
        <v>11</v>
      </c>
      <c r="AG20" s="30">
        <f t="shared" si="5"/>
        <v>0</v>
      </c>
      <c r="AH20" s="30">
        <v>0</v>
      </c>
      <c r="AI20" s="30" t="str">
        <f>+[1]DEPURADO!G14</f>
        <v>GLOSA POR CONCILIAR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tr">
        <f>+[1]DEPURADO!A15</f>
        <v>RCB41631</v>
      </c>
      <c r="D21" s="25">
        <f>+[1]DEPURADO!C15</f>
        <v>44077</v>
      </c>
      <c r="E21" s="25">
        <f>+[1]DEPURADO!B15</f>
        <v>41631</v>
      </c>
      <c r="F21" s="26" t="str">
        <f>+IF([1]DEPURADO!D15&gt;1,[1]DEPURADO!D15," ")</f>
        <v xml:space="preserve"> </v>
      </c>
      <c r="G21" s="27">
        <f>[1]DEPURADO!F15</f>
        <v>458010</v>
      </c>
      <c r="H21" s="28">
        <f>+[1]DEPURADO!N15</f>
        <v>0</v>
      </c>
      <c r="I21" s="28">
        <f>+[1]DEPURADO!O15</f>
        <v>0</v>
      </c>
      <c r="J21" s="28">
        <f>+[1]DEPURADO!S15</f>
        <v>0</v>
      </c>
      <c r="K21" s="29">
        <f>+[1]DEPURADO!Q15+[1]DEPURADO!R15</f>
        <v>0</v>
      </c>
      <c r="L21" s="28">
        <v>0</v>
      </c>
      <c r="M21" s="28">
        <v>0</v>
      </c>
      <c r="N21" s="28">
        <f t="shared" si="0"/>
        <v>0</v>
      </c>
      <c r="O21" s="28">
        <f t="shared" si="1"/>
        <v>458010</v>
      </c>
      <c r="P21" s="24">
        <f>IF([1]DEPURADO!I15&gt;1,0,[1]DEPURADO!B15)</f>
        <v>0</v>
      </c>
      <c r="Q21" s="30">
        <f t="shared" si="2"/>
        <v>0</v>
      </c>
      <c r="R21" s="31">
        <f t="shared" si="3"/>
        <v>458010</v>
      </c>
      <c r="S21" s="31">
        <f>+[1]DEPURADO!K15</f>
        <v>0</v>
      </c>
      <c r="T21" s="23" t="s">
        <v>45</v>
      </c>
      <c r="U21" s="31">
        <f>+[1]DEPURADO!J15</f>
        <v>0</v>
      </c>
      <c r="V21" s="30"/>
      <c r="W21" s="23" t="s">
        <v>45</v>
      </c>
      <c r="X21" s="31">
        <f>+[1]DEPURADO!L15+[1]DEPURADO!M15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+[1]DEPURADO!L15</f>
        <v>0</v>
      </c>
      <c r="AF21" s="30">
        <v>12</v>
      </c>
      <c r="AG21" s="30">
        <f t="shared" si="5"/>
        <v>0</v>
      </c>
      <c r="AH21" s="30">
        <v>0</v>
      </c>
      <c r="AI21" s="30" t="str">
        <f>+[1]DEPURADO!G15</f>
        <v>NO RADICADA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tr">
        <f>+[1]DEPURADO!A16</f>
        <v>RCB41668</v>
      </c>
      <c r="D22" s="25">
        <f>+[1]DEPURADO!C16</f>
        <v>44077</v>
      </c>
      <c r="E22" s="25">
        <f>+[1]DEPURADO!B16</f>
        <v>41668</v>
      </c>
      <c r="F22" s="26">
        <f>+IF([1]DEPURADO!D16&gt;1,[1]DEPURADO!D16," ")</f>
        <v>44179</v>
      </c>
      <c r="G22" s="27">
        <f>[1]DEPURADO!F16</f>
        <v>261600</v>
      </c>
      <c r="H22" s="28">
        <f>+[1]DEPURADO!N16</f>
        <v>0</v>
      </c>
      <c r="I22" s="28">
        <f>+[1]DEPURADO!O16</f>
        <v>0</v>
      </c>
      <c r="J22" s="28">
        <f>+[1]DEPURADO!S16</f>
        <v>0</v>
      </c>
      <c r="K22" s="29">
        <f>+[1]DEPURADO!Q16+[1]DEPURADO!R16</f>
        <v>0</v>
      </c>
      <c r="L22" s="28">
        <v>0</v>
      </c>
      <c r="M22" s="28">
        <v>0</v>
      </c>
      <c r="N22" s="28">
        <f t="shared" si="0"/>
        <v>0</v>
      </c>
      <c r="O22" s="28">
        <f t="shared" si="1"/>
        <v>261600</v>
      </c>
      <c r="P22" s="24">
        <f>IF([1]DEPURADO!I16&gt;1,0,[1]DEPURADO!B16)</f>
        <v>41668</v>
      </c>
      <c r="Q22" s="30">
        <f t="shared" si="2"/>
        <v>261600</v>
      </c>
      <c r="R22" s="31">
        <f t="shared" si="3"/>
        <v>0</v>
      </c>
      <c r="S22" s="31">
        <f>+[1]DEPURADO!K16</f>
        <v>0</v>
      </c>
      <c r="T22" s="23" t="s">
        <v>45</v>
      </c>
      <c r="U22" s="31">
        <f>+[1]DEPURADO!J16</f>
        <v>0</v>
      </c>
      <c r="V22" s="30"/>
      <c r="W22" s="23" t="s">
        <v>45</v>
      </c>
      <c r="X22" s="31">
        <f>+[1]DEPURADO!L16+[1]DEPURADO!M16</f>
        <v>261600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+[1]DEPURADO!L16</f>
        <v>261600</v>
      </c>
      <c r="AF22" s="30">
        <v>13</v>
      </c>
      <c r="AG22" s="30">
        <f t="shared" si="5"/>
        <v>0</v>
      </c>
      <c r="AH22" s="30">
        <v>0</v>
      </c>
      <c r="AI22" s="30" t="str">
        <f>+[1]DEPURADO!G16</f>
        <v>GLOSA POR CONCILIAR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tr">
        <f>+[1]DEPURADO!A17</f>
        <v>RCB41734</v>
      </c>
      <c r="D23" s="25">
        <f>+[1]DEPURADO!C17</f>
        <v>44079</v>
      </c>
      <c r="E23" s="25">
        <f>+[1]DEPURADO!B17</f>
        <v>41734</v>
      </c>
      <c r="F23" s="26">
        <f>+IF([1]DEPURADO!D17&gt;1,[1]DEPURADO!D17," ")</f>
        <v>44141</v>
      </c>
      <c r="G23" s="27">
        <f>[1]DEPURADO!F17</f>
        <v>2446250</v>
      </c>
      <c r="H23" s="28">
        <f>+[1]DEPURADO!N17</f>
        <v>0</v>
      </c>
      <c r="I23" s="28">
        <f>+[1]DEPURADO!O17</f>
        <v>0</v>
      </c>
      <c r="J23" s="28">
        <f>+[1]DEPURADO!S17</f>
        <v>0</v>
      </c>
      <c r="K23" s="29">
        <f>+[1]DEPURADO!Q17+[1]DEPURADO!R17</f>
        <v>0</v>
      </c>
      <c r="L23" s="28">
        <v>0</v>
      </c>
      <c r="M23" s="28">
        <v>0</v>
      </c>
      <c r="N23" s="28">
        <f t="shared" si="0"/>
        <v>0</v>
      </c>
      <c r="O23" s="28">
        <f t="shared" si="1"/>
        <v>2446250</v>
      </c>
      <c r="P23" s="24">
        <f>IF([1]DEPURADO!I17&gt;1,0,[1]DEPURADO!B17)</f>
        <v>41734</v>
      </c>
      <c r="Q23" s="30">
        <f t="shared" si="2"/>
        <v>2446250</v>
      </c>
      <c r="R23" s="31">
        <f t="shared" si="3"/>
        <v>0</v>
      </c>
      <c r="S23" s="31">
        <f>+[1]DEPURADO!K17</f>
        <v>0</v>
      </c>
      <c r="T23" s="23" t="s">
        <v>45</v>
      </c>
      <c r="U23" s="31">
        <f>+[1]DEPURADO!J17</f>
        <v>0</v>
      </c>
      <c r="V23" s="30"/>
      <c r="W23" s="23" t="s">
        <v>45</v>
      </c>
      <c r="X23" s="31">
        <f>+[1]DEPURADO!L17+[1]DEPURADO!M17</f>
        <v>2446250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+[1]DEPURADO!L17</f>
        <v>2446250</v>
      </c>
      <c r="AF23" s="30">
        <v>14</v>
      </c>
      <c r="AG23" s="30">
        <f t="shared" si="5"/>
        <v>0</v>
      </c>
      <c r="AH23" s="30">
        <v>0</v>
      </c>
      <c r="AI23" s="30" t="str">
        <f>+[1]DEPURADO!G17</f>
        <v>GLOSA POR CONCILIAR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tr">
        <f>+[1]DEPURADO!A18</f>
        <v>RCB41788</v>
      </c>
      <c r="D24" s="25">
        <f>+[1]DEPURADO!C18</f>
        <v>44085</v>
      </c>
      <c r="E24" s="25">
        <f>+[1]DEPURADO!B18</f>
        <v>41788</v>
      </c>
      <c r="F24" s="26">
        <f>+IF([1]DEPURADO!D18&gt;1,[1]DEPURADO!D18," ")</f>
        <v>44111</v>
      </c>
      <c r="G24" s="27">
        <f>[1]DEPURADO!F18</f>
        <v>660163</v>
      </c>
      <c r="H24" s="28">
        <f>+[1]DEPURADO!N18</f>
        <v>0</v>
      </c>
      <c r="I24" s="28">
        <f>+[1]DEPURADO!O18</f>
        <v>0</v>
      </c>
      <c r="J24" s="28">
        <f>+[1]DEPURADO!S18</f>
        <v>0</v>
      </c>
      <c r="K24" s="29">
        <f>+[1]DEPURADO!Q18+[1]DEPURADO!R18</f>
        <v>0</v>
      </c>
      <c r="L24" s="28">
        <v>0</v>
      </c>
      <c r="M24" s="28">
        <v>0</v>
      </c>
      <c r="N24" s="28">
        <f t="shared" si="0"/>
        <v>0</v>
      </c>
      <c r="O24" s="28">
        <f t="shared" si="1"/>
        <v>660163</v>
      </c>
      <c r="P24" s="24">
        <f>IF([1]DEPURADO!I18&gt;1,0,[1]DEPURADO!B18)</f>
        <v>41788</v>
      </c>
      <c r="Q24" s="30">
        <f t="shared" si="2"/>
        <v>660163</v>
      </c>
      <c r="R24" s="31">
        <f t="shared" si="3"/>
        <v>0</v>
      </c>
      <c r="S24" s="31">
        <f>+[1]DEPURADO!K18</f>
        <v>0</v>
      </c>
      <c r="T24" s="23" t="s">
        <v>45</v>
      </c>
      <c r="U24" s="31">
        <f>+[1]DEPURADO!J18</f>
        <v>0</v>
      </c>
      <c r="V24" s="30"/>
      <c r="W24" s="23" t="s">
        <v>45</v>
      </c>
      <c r="X24" s="31">
        <f>+[1]DEPURADO!L18+[1]DEPURADO!M18</f>
        <v>660163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+[1]DEPURADO!L18</f>
        <v>660163</v>
      </c>
      <c r="AF24" s="30">
        <v>15</v>
      </c>
      <c r="AG24" s="30">
        <f t="shared" si="5"/>
        <v>0</v>
      </c>
      <c r="AH24" s="30">
        <v>0</v>
      </c>
      <c r="AI24" s="30" t="str">
        <f>+[1]DEPURADO!G18</f>
        <v>GLOSA POR CONCILIAR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tr">
        <f>+[1]DEPURADO!A19</f>
        <v>RCB41890</v>
      </c>
      <c r="D25" s="25">
        <f>+[1]DEPURADO!C19</f>
        <v>44089</v>
      </c>
      <c r="E25" s="25">
        <f>+[1]DEPURADO!B19</f>
        <v>41890</v>
      </c>
      <c r="F25" s="26">
        <f>+IF([1]DEPURADO!D19&gt;1,[1]DEPURADO!D19," ")</f>
        <v>44109</v>
      </c>
      <c r="G25" s="27">
        <f>[1]DEPURADO!F19</f>
        <v>159020</v>
      </c>
      <c r="H25" s="28">
        <f>+[1]DEPURADO!N19</f>
        <v>0</v>
      </c>
      <c r="I25" s="28">
        <f>+[1]DEPURADO!O19</f>
        <v>0</v>
      </c>
      <c r="J25" s="28">
        <f>+[1]DEPURADO!S19</f>
        <v>0</v>
      </c>
      <c r="K25" s="29">
        <f>+[1]DEPURADO!Q19+[1]DEPURADO!R19</f>
        <v>0</v>
      </c>
      <c r="L25" s="28">
        <v>0</v>
      </c>
      <c r="M25" s="28">
        <v>0</v>
      </c>
      <c r="N25" s="28">
        <f t="shared" si="0"/>
        <v>0</v>
      </c>
      <c r="O25" s="28">
        <f t="shared" si="1"/>
        <v>159020</v>
      </c>
      <c r="P25" s="24">
        <f>IF([1]DEPURADO!I19&gt;1,0,[1]DEPURADO!B19)</f>
        <v>41890</v>
      </c>
      <c r="Q25" s="30">
        <f t="shared" si="2"/>
        <v>159020</v>
      </c>
      <c r="R25" s="31">
        <f t="shared" si="3"/>
        <v>0</v>
      </c>
      <c r="S25" s="31">
        <f>+[1]DEPURADO!K19</f>
        <v>0</v>
      </c>
      <c r="T25" s="23" t="s">
        <v>45</v>
      </c>
      <c r="U25" s="31">
        <f>+[1]DEPURADO!J19</f>
        <v>0</v>
      </c>
      <c r="V25" s="30"/>
      <c r="W25" s="23" t="s">
        <v>45</v>
      </c>
      <c r="X25" s="31">
        <f>+[1]DEPURADO!L19+[1]DEPURADO!M19</f>
        <v>159020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+[1]DEPURADO!L19</f>
        <v>159020</v>
      </c>
      <c r="AF25" s="30">
        <v>16</v>
      </c>
      <c r="AG25" s="30">
        <f t="shared" si="5"/>
        <v>0</v>
      </c>
      <c r="AH25" s="30">
        <v>0</v>
      </c>
      <c r="AI25" s="30" t="str">
        <f>+[1]DEPURADO!G19</f>
        <v>GLOSA POR CONCILIAR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tr">
        <f>+[1]DEPURADO!A20</f>
        <v>RCB41877</v>
      </c>
      <c r="D26" s="25">
        <f>+[1]DEPURADO!C20</f>
        <v>44089</v>
      </c>
      <c r="E26" s="25">
        <f>+[1]DEPURADO!B20</f>
        <v>41877</v>
      </c>
      <c r="F26" s="26" t="str">
        <f>+IF([1]DEPURADO!D20&gt;1,[1]DEPURADO!D20," ")</f>
        <v xml:space="preserve"> </v>
      </c>
      <c r="G26" s="27">
        <f>[1]DEPURADO!F20</f>
        <v>19187030</v>
      </c>
      <c r="H26" s="28">
        <f>+[1]DEPURADO!N20</f>
        <v>0</v>
      </c>
      <c r="I26" s="28">
        <f>+[1]DEPURADO!O20</f>
        <v>0</v>
      </c>
      <c r="J26" s="28">
        <f>+[1]DEPURADO!S20</f>
        <v>0</v>
      </c>
      <c r="K26" s="29">
        <f>+[1]DEPURADO!Q20+[1]DEPURADO!R20</f>
        <v>0</v>
      </c>
      <c r="L26" s="28">
        <v>0</v>
      </c>
      <c r="M26" s="28">
        <v>0</v>
      </c>
      <c r="N26" s="28">
        <f t="shared" si="0"/>
        <v>0</v>
      </c>
      <c r="O26" s="28">
        <f t="shared" si="1"/>
        <v>19187030</v>
      </c>
      <c r="P26" s="24">
        <f>IF([1]DEPURADO!I20&gt;1,0,[1]DEPURADO!B20)</f>
        <v>0</v>
      </c>
      <c r="Q26" s="30">
        <f t="shared" si="2"/>
        <v>0</v>
      </c>
      <c r="R26" s="31">
        <f t="shared" si="3"/>
        <v>19187030</v>
      </c>
      <c r="S26" s="31">
        <f>+[1]DEPURADO!K20</f>
        <v>0</v>
      </c>
      <c r="T26" s="23" t="s">
        <v>45</v>
      </c>
      <c r="U26" s="31">
        <f>+[1]DEPURADO!J20</f>
        <v>0</v>
      </c>
      <c r="V26" s="30"/>
      <c r="W26" s="23" t="s">
        <v>45</v>
      </c>
      <c r="X26" s="31">
        <f>+[1]DEPURADO!L20+[1]DEPURADO!M20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+[1]DEPURADO!L20</f>
        <v>0</v>
      </c>
      <c r="AF26" s="30">
        <v>17</v>
      </c>
      <c r="AG26" s="30">
        <f t="shared" si="5"/>
        <v>0</v>
      </c>
      <c r="AH26" s="30">
        <v>0</v>
      </c>
      <c r="AI26" s="30" t="str">
        <f>+[1]DEPURADO!G20</f>
        <v>NO RADICADA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tr">
        <f>+[1]DEPURADO!A21</f>
        <v>RCB41893</v>
      </c>
      <c r="D27" s="25">
        <f>+[1]DEPURADO!C21</f>
        <v>44089</v>
      </c>
      <c r="E27" s="25">
        <f>+[1]DEPURADO!B21</f>
        <v>41893</v>
      </c>
      <c r="F27" s="26">
        <f>+IF([1]DEPURADO!D21&gt;1,[1]DEPURADO!D21," ")</f>
        <v>44109</v>
      </c>
      <c r="G27" s="27">
        <f>[1]DEPURADO!F21</f>
        <v>130892</v>
      </c>
      <c r="H27" s="28">
        <f>+[1]DEPURADO!N21</f>
        <v>0</v>
      </c>
      <c r="I27" s="28">
        <f>+[1]DEPURADO!O21</f>
        <v>0</v>
      </c>
      <c r="J27" s="28">
        <f>+[1]DEPURADO!S21</f>
        <v>0</v>
      </c>
      <c r="K27" s="29">
        <f>+[1]DEPURADO!Q21+[1]DEPURADO!R21</f>
        <v>0</v>
      </c>
      <c r="L27" s="28">
        <v>0</v>
      </c>
      <c r="M27" s="28">
        <v>0</v>
      </c>
      <c r="N27" s="28">
        <f t="shared" si="0"/>
        <v>0</v>
      </c>
      <c r="O27" s="28">
        <f t="shared" si="1"/>
        <v>130892</v>
      </c>
      <c r="P27" s="24">
        <f>IF([1]DEPURADO!I21&gt;1,0,[1]DEPURADO!B21)</f>
        <v>41893</v>
      </c>
      <c r="Q27" s="30">
        <f t="shared" si="2"/>
        <v>130892</v>
      </c>
      <c r="R27" s="31">
        <f t="shared" si="3"/>
        <v>0</v>
      </c>
      <c r="S27" s="31">
        <f>+[1]DEPURADO!K21</f>
        <v>0</v>
      </c>
      <c r="T27" s="23" t="s">
        <v>45</v>
      </c>
      <c r="U27" s="31">
        <f>+[1]DEPURADO!J21</f>
        <v>0</v>
      </c>
      <c r="V27" s="30"/>
      <c r="W27" s="23" t="s">
        <v>45</v>
      </c>
      <c r="X27" s="31">
        <f>+[1]DEPURADO!L21+[1]DEPURADO!M21</f>
        <v>130892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+[1]DEPURADO!L21</f>
        <v>130892</v>
      </c>
      <c r="AF27" s="30">
        <v>18</v>
      </c>
      <c r="AG27" s="30">
        <f t="shared" si="5"/>
        <v>0</v>
      </c>
      <c r="AH27" s="30">
        <v>0</v>
      </c>
      <c r="AI27" s="30" t="str">
        <f>+[1]DEPURADO!G21</f>
        <v>GLOSA POR CONCILIAR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tr">
        <f>+[1]DEPURADO!A22</f>
        <v>RCB41926</v>
      </c>
      <c r="D28" s="25">
        <f>+[1]DEPURADO!C22</f>
        <v>44090</v>
      </c>
      <c r="E28" s="25">
        <f>+[1]DEPURADO!B22</f>
        <v>41926</v>
      </c>
      <c r="F28" s="26">
        <f>+IF([1]DEPURADO!D22&gt;1,[1]DEPURADO!D22," ")</f>
        <v>44109</v>
      </c>
      <c r="G28" s="27">
        <f>[1]DEPURADO!F22</f>
        <v>134450</v>
      </c>
      <c r="H28" s="28">
        <f>+[1]DEPURADO!N22</f>
        <v>0</v>
      </c>
      <c r="I28" s="28">
        <f>+[1]DEPURADO!O22</f>
        <v>0</v>
      </c>
      <c r="J28" s="28">
        <f>+[1]DEPURADO!S22</f>
        <v>0</v>
      </c>
      <c r="K28" s="29">
        <f>+[1]DEPURADO!Q22+[1]DEPURADO!R22</f>
        <v>0</v>
      </c>
      <c r="L28" s="28">
        <v>0</v>
      </c>
      <c r="M28" s="28">
        <v>0</v>
      </c>
      <c r="N28" s="28">
        <f t="shared" si="0"/>
        <v>0</v>
      </c>
      <c r="O28" s="28">
        <f t="shared" si="1"/>
        <v>134450</v>
      </c>
      <c r="P28" s="24">
        <f>IF([1]DEPURADO!I22&gt;1,0,[1]DEPURADO!B22)</f>
        <v>41926</v>
      </c>
      <c r="Q28" s="30">
        <f t="shared" si="2"/>
        <v>134450</v>
      </c>
      <c r="R28" s="31">
        <f t="shared" si="3"/>
        <v>0</v>
      </c>
      <c r="S28" s="31">
        <f>+[1]DEPURADO!K22</f>
        <v>0</v>
      </c>
      <c r="T28" s="23" t="s">
        <v>45</v>
      </c>
      <c r="U28" s="31">
        <f>+[1]DEPURADO!J22</f>
        <v>0</v>
      </c>
      <c r="V28" s="30"/>
      <c r="W28" s="23" t="s">
        <v>45</v>
      </c>
      <c r="X28" s="31">
        <f>+[1]DEPURADO!L22+[1]DEPURADO!M22</f>
        <v>134450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+[1]DEPURADO!L22</f>
        <v>134450</v>
      </c>
      <c r="AF28" s="30">
        <v>19</v>
      </c>
      <c r="AG28" s="30">
        <f t="shared" si="5"/>
        <v>0</v>
      </c>
      <c r="AH28" s="30">
        <v>0</v>
      </c>
      <c r="AI28" s="30" t="str">
        <f>+[1]DEPURADO!G22</f>
        <v>GLOSA POR CONCILIAR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tr">
        <f>+[1]DEPURADO!A23</f>
        <v>RCB41915</v>
      </c>
      <c r="D29" s="25">
        <f>+[1]DEPURADO!C23</f>
        <v>44090</v>
      </c>
      <c r="E29" s="25">
        <f>+[1]DEPURADO!B23</f>
        <v>41915</v>
      </c>
      <c r="F29" s="26" t="str">
        <f>+IF([1]DEPURADO!D23&gt;1,[1]DEPURADO!D23," ")</f>
        <v xml:space="preserve"> </v>
      </c>
      <c r="G29" s="27">
        <f>[1]DEPURADO!F23</f>
        <v>544271</v>
      </c>
      <c r="H29" s="28">
        <f>+[1]DEPURADO!N23</f>
        <v>0</v>
      </c>
      <c r="I29" s="28">
        <f>+[1]DEPURADO!O23</f>
        <v>0</v>
      </c>
      <c r="J29" s="28">
        <f>+[1]DEPURADO!S23</f>
        <v>0</v>
      </c>
      <c r="K29" s="29">
        <f>+[1]DEPURADO!Q23+[1]DEPURADO!R23</f>
        <v>0</v>
      </c>
      <c r="L29" s="28">
        <v>0</v>
      </c>
      <c r="M29" s="28">
        <v>0</v>
      </c>
      <c r="N29" s="28">
        <f t="shared" si="0"/>
        <v>0</v>
      </c>
      <c r="O29" s="28">
        <f t="shared" si="1"/>
        <v>544271</v>
      </c>
      <c r="P29" s="24">
        <f>IF([1]DEPURADO!I23&gt;1,0,[1]DEPURADO!B23)</f>
        <v>0</v>
      </c>
      <c r="Q29" s="30">
        <f t="shared" si="2"/>
        <v>0</v>
      </c>
      <c r="R29" s="31">
        <f t="shared" si="3"/>
        <v>544271</v>
      </c>
      <c r="S29" s="31">
        <f>+[1]DEPURADO!K23</f>
        <v>0</v>
      </c>
      <c r="T29" s="23" t="s">
        <v>45</v>
      </c>
      <c r="U29" s="31">
        <f>+[1]DEPURADO!J23</f>
        <v>0</v>
      </c>
      <c r="V29" s="30"/>
      <c r="W29" s="23" t="s">
        <v>45</v>
      </c>
      <c r="X29" s="31">
        <f>+[1]DEPURADO!L23+[1]DEPURADO!M23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+[1]DEPURADO!L23</f>
        <v>0</v>
      </c>
      <c r="AF29" s="30">
        <v>20</v>
      </c>
      <c r="AG29" s="30">
        <f t="shared" si="5"/>
        <v>0</v>
      </c>
      <c r="AH29" s="30">
        <v>0</v>
      </c>
      <c r="AI29" s="30" t="str">
        <f>+[1]DEPURADO!G23</f>
        <v>NO RADICADA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tr">
        <f>+[1]DEPURADO!A24</f>
        <v>RCB41938</v>
      </c>
      <c r="D30" s="25">
        <f>+[1]DEPURADO!C24</f>
        <v>44091</v>
      </c>
      <c r="E30" s="25">
        <f>+[1]DEPURADO!B24</f>
        <v>41938</v>
      </c>
      <c r="F30" s="26">
        <f>+IF([1]DEPURADO!D24&gt;1,[1]DEPURADO!D24," ")</f>
        <v>44111</v>
      </c>
      <c r="G30" s="27">
        <f>[1]DEPURADO!F24</f>
        <v>127490</v>
      </c>
      <c r="H30" s="28">
        <f>+[1]DEPURADO!N24</f>
        <v>0</v>
      </c>
      <c r="I30" s="28">
        <f>+[1]DEPURADO!O24</f>
        <v>0</v>
      </c>
      <c r="J30" s="28">
        <f>+[1]DEPURADO!S24</f>
        <v>0</v>
      </c>
      <c r="K30" s="29">
        <f>+[1]DEPURADO!Q24+[1]DEPURADO!R24</f>
        <v>0</v>
      </c>
      <c r="L30" s="28">
        <v>0</v>
      </c>
      <c r="M30" s="28">
        <v>0</v>
      </c>
      <c r="N30" s="28">
        <f t="shared" si="0"/>
        <v>0</v>
      </c>
      <c r="O30" s="28">
        <f t="shared" si="1"/>
        <v>127490</v>
      </c>
      <c r="P30" s="24">
        <f>IF([1]DEPURADO!I24&gt;1,0,[1]DEPURADO!B24)</f>
        <v>41938</v>
      </c>
      <c r="Q30" s="30">
        <f t="shared" si="2"/>
        <v>127490</v>
      </c>
      <c r="R30" s="31">
        <f t="shared" si="3"/>
        <v>0</v>
      </c>
      <c r="S30" s="31">
        <f>+[1]DEPURADO!K24</f>
        <v>0</v>
      </c>
      <c r="T30" s="23" t="s">
        <v>45</v>
      </c>
      <c r="U30" s="31">
        <f>+[1]DEPURADO!J24</f>
        <v>0</v>
      </c>
      <c r="V30" s="30"/>
      <c r="W30" s="23" t="s">
        <v>45</v>
      </c>
      <c r="X30" s="31">
        <f>+[1]DEPURADO!L24+[1]DEPURADO!M24</f>
        <v>127490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+[1]DEPURADO!L24</f>
        <v>127490</v>
      </c>
      <c r="AF30" s="30">
        <v>21</v>
      </c>
      <c r="AG30" s="30">
        <f t="shared" si="5"/>
        <v>0</v>
      </c>
      <c r="AH30" s="30">
        <v>0</v>
      </c>
      <c r="AI30" s="30" t="str">
        <f>+[1]DEPURADO!G24</f>
        <v>GLOSA POR CONCILIAR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tr">
        <f>+[1]DEPURADO!A25</f>
        <v>RCB41956</v>
      </c>
      <c r="D31" s="25">
        <f>+[1]DEPURADO!C25</f>
        <v>44092</v>
      </c>
      <c r="E31" s="25">
        <f>+[1]DEPURADO!B25</f>
        <v>41956</v>
      </c>
      <c r="F31" s="26" t="str">
        <f>+IF([1]DEPURADO!D25&gt;1,[1]DEPURADO!D25," ")</f>
        <v xml:space="preserve"> </v>
      </c>
      <c r="G31" s="27">
        <f>[1]DEPURADO!F25</f>
        <v>56523953</v>
      </c>
      <c r="H31" s="28">
        <f>+[1]DEPURADO!N25</f>
        <v>0</v>
      </c>
      <c r="I31" s="28">
        <f>+[1]DEPURADO!O25</f>
        <v>0</v>
      </c>
      <c r="J31" s="28">
        <f>+[1]DEPURADO!S25</f>
        <v>0</v>
      </c>
      <c r="K31" s="29">
        <f>+[1]DEPURADO!Q25+[1]DEPURADO!R25</f>
        <v>0</v>
      </c>
      <c r="L31" s="28">
        <v>0</v>
      </c>
      <c r="M31" s="28">
        <v>0</v>
      </c>
      <c r="N31" s="28">
        <f t="shared" si="0"/>
        <v>0</v>
      </c>
      <c r="O31" s="28">
        <f t="shared" si="1"/>
        <v>56523953</v>
      </c>
      <c r="P31" s="24">
        <f>IF([1]DEPURADO!I25&gt;1,0,[1]DEPURADO!B25)</f>
        <v>0</v>
      </c>
      <c r="Q31" s="30">
        <f t="shared" si="2"/>
        <v>0</v>
      </c>
      <c r="R31" s="31">
        <f t="shared" si="3"/>
        <v>56523953</v>
      </c>
      <c r="S31" s="31">
        <f>+[1]DEPURADO!K25</f>
        <v>0</v>
      </c>
      <c r="T31" s="23" t="s">
        <v>45</v>
      </c>
      <c r="U31" s="31">
        <f>+[1]DEPURADO!J25</f>
        <v>0</v>
      </c>
      <c r="V31" s="30"/>
      <c r="W31" s="23" t="s">
        <v>45</v>
      </c>
      <c r="X31" s="31">
        <f>+[1]DEPURADO!L25+[1]DEPURADO!M25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+[1]DEPURADO!L25</f>
        <v>0</v>
      </c>
      <c r="AF31" s="30">
        <v>22</v>
      </c>
      <c r="AG31" s="30">
        <f t="shared" si="5"/>
        <v>0</v>
      </c>
      <c r="AH31" s="30">
        <v>0</v>
      </c>
      <c r="AI31" s="30" t="str">
        <f>+[1]DEPURADO!G25</f>
        <v>NO RADICADA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tr">
        <f>+[1]DEPURADO!A26</f>
        <v>RCS236212</v>
      </c>
      <c r="D32" s="25">
        <f>+[1]DEPURADO!C26</f>
        <v>44097</v>
      </c>
      <c r="E32" s="25">
        <f>+[1]DEPURADO!B26</f>
        <v>236212</v>
      </c>
      <c r="F32" s="26">
        <f>+IF([1]DEPURADO!D26&gt;1,[1]DEPURADO!D26," ")</f>
        <v>44109</v>
      </c>
      <c r="G32" s="27">
        <f>[1]DEPURADO!F26</f>
        <v>223866</v>
      </c>
      <c r="H32" s="28">
        <f>+[1]DEPURADO!N26</f>
        <v>0</v>
      </c>
      <c r="I32" s="28">
        <f>+[1]DEPURADO!O26</f>
        <v>0</v>
      </c>
      <c r="J32" s="28">
        <f>+[1]DEPURADO!S26</f>
        <v>0</v>
      </c>
      <c r="K32" s="29">
        <f>+[1]DEPURADO!Q26+[1]DEPURADO!R26</f>
        <v>0</v>
      </c>
      <c r="L32" s="28">
        <v>0</v>
      </c>
      <c r="M32" s="28">
        <v>0</v>
      </c>
      <c r="N32" s="28">
        <f t="shared" si="0"/>
        <v>0</v>
      </c>
      <c r="O32" s="28">
        <f t="shared" si="1"/>
        <v>223866</v>
      </c>
      <c r="P32" s="24">
        <f>IF([1]DEPURADO!I26&gt;1,0,[1]DEPURADO!B26)</f>
        <v>236212</v>
      </c>
      <c r="Q32" s="30">
        <f t="shared" si="2"/>
        <v>223866</v>
      </c>
      <c r="R32" s="31">
        <f t="shared" si="3"/>
        <v>0</v>
      </c>
      <c r="S32" s="31">
        <f>+[1]DEPURADO!K26</f>
        <v>0</v>
      </c>
      <c r="T32" s="23" t="s">
        <v>45</v>
      </c>
      <c r="U32" s="31">
        <f>+[1]DEPURADO!J26</f>
        <v>0</v>
      </c>
      <c r="V32" s="30"/>
      <c r="W32" s="23" t="s">
        <v>45</v>
      </c>
      <c r="X32" s="31">
        <f>+[1]DEPURADO!L26+[1]DEPURADO!M26</f>
        <v>223866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+[1]DEPURADO!L26</f>
        <v>223866</v>
      </c>
      <c r="AF32" s="30">
        <v>23</v>
      </c>
      <c r="AG32" s="30">
        <f t="shared" si="5"/>
        <v>0</v>
      </c>
      <c r="AH32" s="30">
        <v>0</v>
      </c>
      <c r="AI32" s="30" t="str">
        <f>+[1]DEPURADO!G26</f>
        <v>GLOSA POR CONCILIAR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tr">
        <f>+[1]DEPURADO!A27</f>
        <v>RCB42090</v>
      </c>
      <c r="D33" s="25">
        <f>+[1]DEPURADO!C27</f>
        <v>44097</v>
      </c>
      <c r="E33" s="25">
        <f>+[1]DEPURADO!B27</f>
        <v>42090</v>
      </c>
      <c r="F33" s="26" t="str">
        <f>+IF([1]DEPURADO!D27&gt;1,[1]DEPURADO!D27," ")</f>
        <v xml:space="preserve"> </v>
      </c>
      <c r="G33" s="27">
        <f>[1]DEPURADO!F27</f>
        <v>615824</v>
      </c>
      <c r="H33" s="28">
        <f>+[1]DEPURADO!N27</f>
        <v>0</v>
      </c>
      <c r="I33" s="28">
        <f>+[1]DEPURADO!O27</f>
        <v>0</v>
      </c>
      <c r="J33" s="28">
        <f>+[1]DEPURADO!S27</f>
        <v>0</v>
      </c>
      <c r="K33" s="29">
        <f>+[1]DEPURADO!Q27+[1]DEPURADO!R27</f>
        <v>0</v>
      </c>
      <c r="L33" s="28">
        <v>0</v>
      </c>
      <c r="M33" s="28">
        <v>0</v>
      </c>
      <c r="N33" s="28">
        <f t="shared" si="0"/>
        <v>0</v>
      </c>
      <c r="O33" s="28">
        <f t="shared" si="1"/>
        <v>615824</v>
      </c>
      <c r="P33" s="24">
        <f>IF([1]DEPURADO!I27&gt;1,0,[1]DEPURADO!B27)</f>
        <v>0</v>
      </c>
      <c r="Q33" s="30">
        <f t="shared" si="2"/>
        <v>0</v>
      </c>
      <c r="R33" s="31">
        <f t="shared" si="3"/>
        <v>615824</v>
      </c>
      <c r="S33" s="31">
        <f>+[1]DEPURADO!K27</f>
        <v>0</v>
      </c>
      <c r="T33" s="23" t="s">
        <v>45</v>
      </c>
      <c r="U33" s="31">
        <f>+[1]DEPURADO!J27</f>
        <v>0</v>
      </c>
      <c r="V33" s="30"/>
      <c r="W33" s="23" t="s">
        <v>45</v>
      </c>
      <c r="X33" s="31">
        <f>+[1]DEPURADO!L27+[1]DEPURADO!M27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+[1]DEPURADO!L27</f>
        <v>0</v>
      </c>
      <c r="AF33" s="30">
        <v>24</v>
      </c>
      <c r="AG33" s="30">
        <f t="shared" si="5"/>
        <v>0</v>
      </c>
      <c r="AH33" s="30">
        <v>0</v>
      </c>
      <c r="AI33" s="30" t="str">
        <f>+[1]DEPURADO!G27</f>
        <v>NO RADICADA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tr">
        <f>+[1]DEPURADO!A28</f>
        <v>RCS236267</v>
      </c>
      <c r="D34" s="25">
        <f>+[1]DEPURADO!C28</f>
        <v>44098</v>
      </c>
      <c r="E34" s="25">
        <f>+[1]DEPURADO!B28</f>
        <v>236267</v>
      </c>
      <c r="F34" s="26">
        <f>+IF([1]DEPURADO!D28&gt;1,[1]DEPURADO!D28," ")</f>
        <v>44118</v>
      </c>
      <c r="G34" s="27">
        <f>[1]DEPURADO!F28</f>
        <v>1462877</v>
      </c>
      <c r="H34" s="28">
        <f>+[1]DEPURADO!N28</f>
        <v>0</v>
      </c>
      <c r="I34" s="28">
        <f>+[1]DEPURADO!O28</f>
        <v>0</v>
      </c>
      <c r="J34" s="28">
        <f>+[1]DEPURADO!S28</f>
        <v>0</v>
      </c>
      <c r="K34" s="29">
        <f>+[1]DEPURADO!Q28+[1]DEPURADO!R28</f>
        <v>0</v>
      </c>
      <c r="L34" s="28">
        <v>0</v>
      </c>
      <c r="M34" s="28">
        <v>0</v>
      </c>
      <c r="N34" s="28">
        <f t="shared" si="0"/>
        <v>0</v>
      </c>
      <c r="O34" s="28">
        <f t="shared" si="1"/>
        <v>1462877</v>
      </c>
      <c r="P34" s="24">
        <f>IF([1]DEPURADO!I28&gt;1,0,[1]DEPURADO!B28)</f>
        <v>236267</v>
      </c>
      <c r="Q34" s="30">
        <f t="shared" si="2"/>
        <v>1462877</v>
      </c>
      <c r="R34" s="31">
        <f t="shared" si="3"/>
        <v>0</v>
      </c>
      <c r="S34" s="31">
        <f>+[1]DEPURADO!K28</f>
        <v>0</v>
      </c>
      <c r="T34" s="23" t="s">
        <v>45</v>
      </c>
      <c r="U34" s="31">
        <f>+[1]DEPURADO!J28</f>
        <v>0</v>
      </c>
      <c r="V34" s="30"/>
      <c r="W34" s="23" t="s">
        <v>45</v>
      </c>
      <c r="X34" s="31">
        <f>+[1]DEPURADO!L28+[1]DEPURADO!M28</f>
        <v>1462877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+[1]DEPURADO!L28</f>
        <v>1462877</v>
      </c>
      <c r="AF34" s="30">
        <v>25</v>
      </c>
      <c r="AG34" s="30">
        <f t="shared" si="5"/>
        <v>0</v>
      </c>
      <c r="AH34" s="30">
        <v>0</v>
      </c>
      <c r="AI34" s="30" t="str">
        <f>+[1]DEPURADO!G28</f>
        <v>GLOSA POR CONCILIAR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tr">
        <f>+[1]DEPURADO!A29</f>
        <v>RCB42134</v>
      </c>
      <c r="D35" s="25">
        <f>+[1]DEPURADO!C29</f>
        <v>44099</v>
      </c>
      <c r="E35" s="25">
        <f>+[1]DEPURADO!B29</f>
        <v>42134</v>
      </c>
      <c r="F35" s="26" t="str">
        <f>+IF([1]DEPURADO!D29&gt;1,[1]DEPURADO!D29," ")</f>
        <v xml:space="preserve"> </v>
      </c>
      <c r="G35" s="27">
        <f>[1]DEPURADO!F29</f>
        <v>1734083</v>
      </c>
      <c r="H35" s="28">
        <f>+[1]DEPURADO!N29</f>
        <v>0</v>
      </c>
      <c r="I35" s="28">
        <f>+[1]DEPURADO!O29</f>
        <v>0</v>
      </c>
      <c r="J35" s="28">
        <f>+[1]DEPURADO!S29</f>
        <v>0</v>
      </c>
      <c r="K35" s="29">
        <f>+[1]DEPURADO!Q29+[1]DEPURADO!R29</f>
        <v>0</v>
      </c>
      <c r="L35" s="28">
        <v>0</v>
      </c>
      <c r="M35" s="28">
        <v>0</v>
      </c>
      <c r="N35" s="28">
        <f t="shared" si="0"/>
        <v>0</v>
      </c>
      <c r="O35" s="28">
        <f t="shared" si="1"/>
        <v>1734083</v>
      </c>
      <c r="P35" s="24">
        <f>IF([1]DEPURADO!I29&gt;1,0,[1]DEPURADO!B29)</f>
        <v>0</v>
      </c>
      <c r="Q35" s="30">
        <f t="shared" si="2"/>
        <v>0</v>
      </c>
      <c r="R35" s="31">
        <f t="shared" si="3"/>
        <v>1734083</v>
      </c>
      <c r="S35" s="31">
        <f>+[1]DEPURADO!K29</f>
        <v>0</v>
      </c>
      <c r="T35" s="23" t="s">
        <v>45</v>
      </c>
      <c r="U35" s="31">
        <f>+[1]DEPURADO!J29</f>
        <v>0</v>
      </c>
      <c r="V35" s="30"/>
      <c r="W35" s="23" t="s">
        <v>45</v>
      </c>
      <c r="X35" s="31">
        <f>+[1]DEPURADO!L29+[1]DEPURADO!M29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+[1]DEPURADO!L29</f>
        <v>0</v>
      </c>
      <c r="AF35" s="30">
        <v>26</v>
      </c>
      <c r="AG35" s="30">
        <f t="shared" si="5"/>
        <v>0</v>
      </c>
      <c r="AH35" s="30">
        <v>0</v>
      </c>
      <c r="AI35" s="30" t="str">
        <f>+[1]DEPURADO!G29</f>
        <v>NO RADICADA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tr">
        <f>+[1]DEPURADO!A30</f>
        <v>RCS236350</v>
      </c>
      <c r="D36" s="25">
        <f>+[1]DEPURADO!C30</f>
        <v>44100</v>
      </c>
      <c r="E36" s="25">
        <f>+[1]DEPURADO!B30</f>
        <v>236350</v>
      </c>
      <c r="F36" s="26">
        <f>+IF([1]DEPURADO!D30&gt;1,[1]DEPURADO!D30," ")</f>
        <v>44118</v>
      </c>
      <c r="G36" s="27">
        <f>[1]DEPURADO!F30</f>
        <v>321667</v>
      </c>
      <c r="H36" s="28">
        <f>+[1]DEPURADO!N30</f>
        <v>0</v>
      </c>
      <c r="I36" s="28">
        <f>+[1]DEPURADO!O30</f>
        <v>0</v>
      </c>
      <c r="J36" s="28">
        <f>+[1]DEPURADO!S30</f>
        <v>0</v>
      </c>
      <c r="K36" s="29">
        <f>+[1]DEPURADO!Q30+[1]DEPURADO!R30</f>
        <v>0</v>
      </c>
      <c r="L36" s="28">
        <v>0</v>
      </c>
      <c r="M36" s="28">
        <v>0</v>
      </c>
      <c r="N36" s="28">
        <f t="shared" si="0"/>
        <v>0</v>
      </c>
      <c r="O36" s="28">
        <f t="shared" si="1"/>
        <v>321667</v>
      </c>
      <c r="P36" s="24">
        <f>IF([1]DEPURADO!I30&gt;1,0,[1]DEPURADO!B30)</f>
        <v>236350</v>
      </c>
      <c r="Q36" s="30">
        <f t="shared" si="2"/>
        <v>321667</v>
      </c>
      <c r="R36" s="31">
        <f t="shared" si="3"/>
        <v>0</v>
      </c>
      <c r="S36" s="31">
        <f>+[1]DEPURADO!K30</f>
        <v>0</v>
      </c>
      <c r="T36" s="23" t="s">
        <v>45</v>
      </c>
      <c r="U36" s="31">
        <f>+[1]DEPURADO!J30</f>
        <v>0</v>
      </c>
      <c r="V36" s="30"/>
      <c r="W36" s="23" t="s">
        <v>45</v>
      </c>
      <c r="X36" s="31">
        <f>+[1]DEPURADO!L30+[1]DEPURADO!M30</f>
        <v>321667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+[1]DEPURADO!L30</f>
        <v>321667</v>
      </c>
      <c r="AF36" s="30">
        <v>27</v>
      </c>
      <c r="AG36" s="30">
        <f t="shared" si="5"/>
        <v>0</v>
      </c>
      <c r="AH36" s="30">
        <v>0</v>
      </c>
      <c r="AI36" s="30" t="str">
        <f>+[1]DEPURADO!G30</f>
        <v>GLOSA POR CONCILIAR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tr">
        <f>+[1]DEPURADO!A31</f>
        <v>RCB42178</v>
      </c>
      <c r="D37" s="25">
        <f>+[1]DEPURADO!C31</f>
        <v>44100</v>
      </c>
      <c r="E37" s="25">
        <f>+[1]DEPURADO!B31</f>
        <v>42178</v>
      </c>
      <c r="F37" s="26" t="str">
        <f>+IF([1]DEPURADO!D31&gt;1,[1]DEPURADO!D31," ")</f>
        <v xml:space="preserve"> </v>
      </c>
      <c r="G37" s="27">
        <f>[1]DEPURADO!F31</f>
        <v>25522193</v>
      </c>
      <c r="H37" s="28">
        <f>+[1]DEPURADO!N31</f>
        <v>0</v>
      </c>
      <c r="I37" s="28">
        <f>+[1]DEPURADO!O31</f>
        <v>0</v>
      </c>
      <c r="J37" s="28">
        <f>+[1]DEPURADO!S31</f>
        <v>0</v>
      </c>
      <c r="K37" s="29">
        <f>+[1]DEPURADO!Q31+[1]DEPURADO!R31</f>
        <v>0</v>
      </c>
      <c r="L37" s="28">
        <v>0</v>
      </c>
      <c r="M37" s="28">
        <v>0</v>
      </c>
      <c r="N37" s="28">
        <f t="shared" si="0"/>
        <v>0</v>
      </c>
      <c r="O37" s="28">
        <f t="shared" si="1"/>
        <v>25522193</v>
      </c>
      <c r="P37" s="24">
        <f>IF([1]DEPURADO!I31&gt;1,0,[1]DEPURADO!B31)</f>
        <v>0</v>
      </c>
      <c r="Q37" s="30">
        <f t="shared" si="2"/>
        <v>0</v>
      </c>
      <c r="R37" s="31">
        <f t="shared" si="3"/>
        <v>25522193</v>
      </c>
      <c r="S37" s="31">
        <f>+[1]DEPURADO!K31</f>
        <v>0</v>
      </c>
      <c r="T37" s="23" t="s">
        <v>45</v>
      </c>
      <c r="U37" s="31">
        <f>+[1]DEPURADO!J31</f>
        <v>0</v>
      </c>
      <c r="V37" s="30"/>
      <c r="W37" s="23" t="s">
        <v>45</v>
      </c>
      <c r="X37" s="31">
        <f>+[1]DEPURADO!L31+[1]DEPURADO!M31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+[1]DEPURADO!L31</f>
        <v>0</v>
      </c>
      <c r="AF37" s="30">
        <v>28</v>
      </c>
      <c r="AG37" s="30">
        <f t="shared" si="5"/>
        <v>0</v>
      </c>
      <c r="AH37" s="30">
        <v>0</v>
      </c>
      <c r="AI37" s="30" t="str">
        <f>+[1]DEPURADO!G31</f>
        <v>NO RADICADA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tr">
        <f>+[1]DEPURADO!A32</f>
        <v>RCB42263</v>
      </c>
      <c r="D38" s="25">
        <f>+[1]DEPURADO!C32</f>
        <v>44102</v>
      </c>
      <c r="E38" s="25">
        <f>+[1]DEPURADO!B32</f>
        <v>42263</v>
      </c>
      <c r="F38" s="26" t="str">
        <f>+IF([1]DEPURADO!D32&gt;1,[1]DEPURADO!D32," ")</f>
        <v xml:space="preserve"> </v>
      </c>
      <c r="G38" s="27">
        <f>[1]DEPURADO!F32</f>
        <v>924400</v>
      </c>
      <c r="H38" s="28">
        <f>+[1]DEPURADO!N32</f>
        <v>0</v>
      </c>
      <c r="I38" s="28">
        <f>+[1]DEPURADO!O32</f>
        <v>0</v>
      </c>
      <c r="J38" s="28">
        <f>+[1]DEPURADO!S32</f>
        <v>0</v>
      </c>
      <c r="K38" s="29">
        <f>+[1]DEPURADO!Q32+[1]DEPURADO!R32</f>
        <v>0</v>
      </c>
      <c r="L38" s="28">
        <v>0</v>
      </c>
      <c r="M38" s="28">
        <v>0</v>
      </c>
      <c r="N38" s="28">
        <f t="shared" si="0"/>
        <v>0</v>
      </c>
      <c r="O38" s="28">
        <f t="shared" si="1"/>
        <v>924400</v>
      </c>
      <c r="P38" s="24">
        <f>IF([1]DEPURADO!I32&gt;1,0,[1]DEPURADO!B32)</f>
        <v>0</v>
      </c>
      <c r="Q38" s="30">
        <f t="shared" si="2"/>
        <v>0</v>
      </c>
      <c r="R38" s="31">
        <f t="shared" si="3"/>
        <v>924400</v>
      </c>
      <c r="S38" s="31">
        <f>+[1]DEPURADO!K32</f>
        <v>0</v>
      </c>
      <c r="T38" s="23" t="s">
        <v>45</v>
      </c>
      <c r="U38" s="31">
        <f>+[1]DEPURADO!J32</f>
        <v>0</v>
      </c>
      <c r="V38" s="30"/>
      <c r="W38" s="23" t="s">
        <v>45</v>
      </c>
      <c r="X38" s="31">
        <f>+[1]DEPURADO!L32+[1]DEPURADO!M32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+[1]DEPURADO!L32</f>
        <v>0</v>
      </c>
      <c r="AF38" s="30">
        <v>29</v>
      </c>
      <c r="AG38" s="30">
        <f t="shared" si="5"/>
        <v>0</v>
      </c>
      <c r="AH38" s="30">
        <v>0</v>
      </c>
      <c r="AI38" s="30" t="str">
        <f>+[1]DEPURADO!G32</f>
        <v>NO RADICADA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tr">
        <f>+[1]DEPURADO!A33</f>
        <v>RCB42259</v>
      </c>
      <c r="D39" s="25">
        <f>+[1]DEPURADO!C33</f>
        <v>44102</v>
      </c>
      <c r="E39" s="25">
        <f>+[1]DEPURADO!B33</f>
        <v>42259</v>
      </c>
      <c r="F39" s="26" t="str">
        <f>+IF([1]DEPURADO!D33&gt;1,[1]DEPURADO!D33," ")</f>
        <v xml:space="preserve"> </v>
      </c>
      <c r="G39" s="27">
        <f>[1]DEPURADO!F33</f>
        <v>3034100</v>
      </c>
      <c r="H39" s="28">
        <f>+[1]DEPURADO!N33</f>
        <v>0</v>
      </c>
      <c r="I39" s="28">
        <f>+[1]DEPURADO!O33</f>
        <v>0</v>
      </c>
      <c r="J39" s="28">
        <f>+[1]DEPURADO!S33</f>
        <v>0</v>
      </c>
      <c r="K39" s="29">
        <f>+[1]DEPURADO!Q33+[1]DEPURADO!R33</f>
        <v>0</v>
      </c>
      <c r="L39" s="28">
        <v>0</v>
      </c>
      <c r="M39" s="28">
        <v>0</v>
      </c>
      <c r="N39" s="28">
        <f t="shared" si="0"/>
        <v>0</v>
      </c>
      <c r="O39" s="28">
        <f t="shared" si="1"/>
        <v>3034100</v>
      </c>
      <c r="P39" s="24">
        <f>IF([1]DEPURADO!I33&gt;1,0,[1]DEPURADO!B33)</f>
        <v>0</v>
      </c>
      <c r="Q39" s="30">
        <f t="shared" si="2"/>
        <v>0</v>
      </c>
      <c r="R39" s="31">
        <f t="shared" si="3"/>
        <v>3034100</v>
      </c>
      <c r="S39" s="31">
        <f>+[1]DEPURADO!K33</f>
        <v>0</v>
      </c>
      <c r="T39" s="23" t="s">
        <v>45</v>
      </c>
      <c r="U39" s="31">
        <f>+[1]DEPURADO!J33</f>
        <v>0</v>
      </c>
      <c r="V39" s="30"/>
      <c r="W39" s="23" t="s">
        <v>45</v>
      </c>
      <c r="X39" s="31">
        <f>+[1]DEPURADO!L33+[1]DEPURADO!M33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+[1]DEPURADO!L33</f>
        <v>0</v>
      </c>
      <c r="AF39" s="30">
        <v>30</v>
      </c>
      <c r="AG39" s="30">
        <f t="shared" si="5"/>
        <v>0</v>
      </c>
      <c r="AH39" s="30">
        <v>0</v>
      </c>
      <c r="AI39" s="30" t="str">
        <f>+[1]DEPURADO!G33</f>
        <v>NO RADICADA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tr">
        <f>+[1]DEPURADO!A34</f>
        <v>RCB42369</v>
      </c>
      <c r="D40" s="25">
        <f>+[1]DEPURADO!C34</f>
        <v>44103</v>
      </c>
      <c r="E40" s="25">
        <f>+[1]DEPURADO!B34</f>
        <v>42369</v>
      </c>
      <c r="F40" s="26" t="str">
        <f>+IF([1]DEPURADO!D34&gt;1,[1]DEPURADO!D34," ")</f>
        <v xml:space="preserve"> </v>
      </c>
      <c r="G40" s="27">
        <f>[1]DEPURADO!F34</f>
        <v>2709254</v>
      </c>
      <c r="H40" s="28">
        <f>+[1]DEPURADO!N34</f>
        <v>0</v>
      </c>
      <c r="I40" s="28">
        <f>+[1]DEPURADO!O34</f>
        <v>0</v>
      </c>
      <c r="J40" s="28">
        <f>+[1]DEPURADO!S34</f>
        <v>0</v>
      </c>
      <c r="K40" s="29">
        <f>+[1]DEPURADO!Q34+[1]DEPURADO!R34</f>
        <v>0</v>
      </c>
      <c r="L40" s="28">
        <v>0</v>
      </c>
      <c r="M40" s="28">
        <v>0</v>
      </c>
      <c r="N40" s="28">
        <f t="shared" si="0"/>
        <v>0</v>
      </c>
      <c r="O40" s="28">
        <f t="shared" si="1"/>
        <v>2709254</v>
      </c>
      <c r="P40" s="24">
        <f>IF([1]DEPURADO!I34&gt;1,0,[1]DEPURADO!B34)</f>
        <v>0</v>
      </c>
      <c r="Q40" s="30">
        <f t="shared" si="2"/>
        <v>0</v>
      </c>
      <c r="R40" s="31">
        <f t="shared" si="3"/>
        <v>2709254</v>
      </c>
      <c r="S40" s="31">
        <f>+[1]DEPURADO!K34</f>
        <v>0</v>
      </c>
      <c r="T40" s="23" t="s">
        <v>45</v>
      </c>
      <c r="U40" s="31">
        <f>+[1]DEPURADO!J34</f>
        <v>0</v>
      </c>
      <c r="V40" s="30"/>
      <c r="W40" s="23" t="s">
        <v>45</v>
      </c>
      <c r="X40" s="31">
        <f>+[1]DEPURADO!L34+[1]DEPURADO!M34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+[1]DEPURADO!L34</f>
        <v>0</v>
      </c>
      <c r="AF40" s="30">
        <v>31</v>
      </c>
      <c r="AG40" s="30">
        <f t="shared" si="5"/>
        <v>0</v>
      </c>
      <c r="AH40" s="30">
        <v>0</v>
      </c>
      <c r="AI40" s="30" t="str">
        <f>+[1]DEPURADO!G34</f>
        <v>NO RADICADA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tr">
        <f>+[1]DEPURADO!A35</f>
        <v>RCB42270</v>
      </c>
      <c r="D41" s="25">
        <f>+[1]DEPURADO!C35</f>
        <v>44103</v>
      </c>
      <c r="E41" s="25">
        <f>+[1]DEPURADO!B35</f>
        <v>42270</v>
      </c>
      <c r="F41" s="26" t="str">
        <f>+IF([1]DEPURADO!D35&gt;1,[1]DEPURADO!D35," ")</f>
        <v xml:space="preserve"> </v>
      </c>
      <c r="G41" s="27">
        <f>[1]DEPURADO!F35</f>
        <v>1775072</v>
      </c>
      <c r="H41" s="28">
        <f>+[1]DEPURADO!N35</f>
        <v>0</v>
      </c>
      <c r="I41" s="28">
        <f>+[1]DEPURADO!O35</f>
        <v>0</v>
      </c>
      <c r="J41" s="28">
        <f>+[1]DEPURADO!S35</f>
        <v>0</v>
      </c>
      <c r="K41" s="29">
        <f>+[1]DEPURADO!Q35+[1]DEPURADO!R35</f>
        <v>0</v>
      </c>
      <c r="L41" s="28">
        <v>0</v>
      </c>
      <c r="M41" s="28">
        <v>0</v>
      </c>
      <c r="N41" s="28">
        <f t="shared" si="0"/>
        <v>0</v>
      </c>
      <c r="O41" s="28">
        <f t="shared" si="1"/>
        <v>1775072</v>
      </c>
      <c r="P41" s="24">
        <f>IF([1]DEPURADO!I35&gt;1,0,[1]DEPURADO!B35)</f>
        <v>0</v>
      </c>
      <c r="Q41" s="30">
        <f t="shared" si="2"/>
        <v>0</v>
      </c>
      <c r="R41" s="31">
        <f t="shared" si="3"/>
        <v>1775072</v>
      </c>
      <c r="S41" s="31">
        <f>+[1]DEPURADO!K35</f>
        <v>0</v>
      </c>
      <c r="T41" s="23" t="s">
        <v>45</v>
      </c>
      <c r="U41" s="31">
        <f>+[1]DEPURADO!J35</f>
        <v>0</v>
      </c>
      <c r="V41" s="30"/>
      <c r="W41" s="23" t="s">
        <v>45</v>
      </c>
      <c r="X41" s="31">
        <f>+[1]DEPURADO!L35+[1]DEPURADO!M35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+[1]DEPURADO!L35</f>
        <v>0</v>
      </c>
      <c r="AF41" s="30">
        <v>32</v>
      </c>
      <c r="AG41" s="30">
        <f t="shared" si="5"/>
        <v>0</v>
      </c>
      <c r="AH41" s="30">
        <v>0</v>
      </c>
      <c r="AI41" s="30" t="str">
        <f>+[1]DEPURADO!G35</f>
        <v>NO RADICADA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tr">
        <f>+[1]DEPURADO!A36</f>
        <v>RCB42298</v>
      </c>
      <c r="D42" s="25">
        <f>+[1]DEPURADO!C36</f>
        <v>44103</v>
      </c>
      <c r="E42" s="25">
        <f>+[1]DEPURADO!B36</f>
        <v>42298</v>
      </c>
      <c r="F42" s="26" t="str">
        <f>+IF([1]DEPURADO!D36&gt;1,[1]DEPURADO!D36," ")</f>
        <v xml:space="preserve"> </v>
      </c>
      <c r="G42" s="27">
        <f>[1]DEPURADO!F36</f>
        <v>4734861</v>
      </c>
      <c r="H42" s="28">
        <f>+[1]DEPURADO!N36</f>
        <v>0</v>
      </c>
      <c r="I42" s="28">
        <f>+[1]DEPURADO!O36</f>
        <v>0</v>
      </c>
      <c r="J42" s="28">
        <f>+[1]DEPURADO!S36</f>
        <v>0</v>
      </c>
      <c r="K42" s="29">
        <f>+[1]DEPURADO!Q36+[1]DEPURADO!R36</f>
        <v>0</v>
      </c>
      <c r="L42" s="28">
        <v>0</v>
      </c>
      <c r="M42" s="28">
        <v>0</v>
      </c>
      <c r="N42" s="28">
        <f t="shared" si="0"/>
        <v>0</v>
      </c>
      <c r="O42" s="28">
        <f t="shared" si="1"/>
        <v>4734861</v>
      </c>
      <c r="P42" s="24">
        <f>IF([1]DEPURADO!I36&gt;1,0,[1]DEPURADO!B36)</f>
        <v>0</v>
      </c>
      <c r="Q42" s="30">
        <f t="shared" si="2"/>
        <v>0</v>
      </c>
      <c r="R42" s="31">
        <f t="shared" si="3"/>
        <v>4734861</v>
      </c>
      <c r="S42" s="31">
        <f>+[1]DEPURADO!K36</f>
        <v>0</v>
      </c>
      <c r="T42" s="23" t="s">
        <v>45</v>
      </c>
      <c r="U42" s="31">
        <f>+[1]DEPURADO!J36</f>
        <v>0</v>
      </c>
      <c r="V42" s="30"/>
      <c r="W42" s="23" t="s">
        <v>45</v>
      </c>
      <c r="X42" s="31">
        <f>+[1]DEPURADO!L36+[1]DEPURADO!M36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+[1]DEPURADO!L36</f>
        <v>0</v>
      </c>
      <c r="AF42" s="30">
        <v>33</v>
      </c>
      <c r="AG42" s="30">
        <f t="shared" si="5"/>
        <v>0</v>
      </c>
      <c r="AH42" s="30">
        <v>0</v>
      </c>
      <c r="AI42" s="30" t="str">
        <f>+[1]DEPURADO!G36</f>
        <v>NO RADICADA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tr">
        <f>+[1]DEPURADO!A37</f>
        <v>RCB42330</v>
      </c>
      <c r="D43" s="25">
        <f>+[1]DEPURADO!C37</f>
        <v>44103</v>
      </c>
      <c r="E43" s="25">
        <f>+[1]DEPURADO!B37</f>
        <v>42330</v>
      </c>
      <c r="F43" s="26" t="str">
        <f>+IF([1]DEPURADO!D37&gt;1,[1]DEPURADO!D37," ")</f>
        <v xml:space="preserve"> </v>
      </c>
      <c r="G43" s="27">
        <f>[1]DEPURADO!F37</f>
        <v>86142602</v>
      </c>
      <c r="H43" s="28">
        <f>+[1]DEPURADO!N37</f>
        <v>0</v>
      </c>
      <c r="I43" s="28">
        <f>+[1]DEPURADO!O37</f>
        <v>0</v>
      </c>
      <c r="J43" s="28">
        <f>+[1]DEPURADO!S37</f>
        <v>0</v>
      </c>
      <c r="K43" s="29">
        <f>+[1]DEPURADO!Q37+[1]DEPURADO!R37</f>
        <v>0</v>
      </c>
      <c r="L43" s="28">
        <v>0</v>
      </c>
      <c r="M43" s="28">
        <v>0</v>
      </c>
      <c r="N43" s="28">
        <f t="shared" si="0"/>
        <v>0</v>
      </c>
      <c r="O43" s="28">
        <f t="shared" si="1"/>
        <v>86142602</v>
      </c>
      <c r="P43" s="24">
        <f>IF([1]DEPURADO!I37&gt;1,0,[1]DEPURADO!B37)</f>
        <v>0</v>
      </c>
      <c r="Q43" s="30">
        <f t="shared" si="2"/>
        <v>0</v>
      </c>
      <c r="R43" s="31">
        <f t="shared" si="3"/>
        <v>86142602</v>
      </c>
      <c r="S43" s="31">
        <f>+[1]DEPURADO!K37</f>
        <v>0</v>
      </c>
      <c r="T43" s="23" t="s">
        <v>45</v>
      </c>
      <c r="U43" s="31">
        <f>+[1]DEPURADO!J37</f>
        <v>0</v>
      </c>
      <c r="V43" s="30"/>
      <c r="W43" s="23" t="s">
        <v>45</v>
      </c>
      <c r="X43" s="31">
        <f>+[1]DEPURADO!L37+[1]DEPURADO!M37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+[1]DEPURADO!L37</f>
        <v>0</v>
      </c>
      <c r="AF43" s="30">
        <v>34</v>
      </c>
      <c r="AG43" s="30">
        <f t="shared" si="5"/>
        <v>0</v>
      </c>
      <c r="AH43" s="30">
        <v>0</v>
      </c>
      <c r="AI43" s="30" t="str">
        <f>+[1]DEPURADO!G37</f>
        <v>NO RADICADA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tr">
        <f>+[1]DEPURADO!A38</f>
        <v>RCB42327</v>
      </c>
      <c r="D44" s="25">
        <f>+[1]DEPURADO!C38</f>
        <v>44103</v>
      </c>
      <c r="E44" s="25">
        <f>+[1]DEPURADO!B38</f>
        <v>42327</v>
      </c>
      <c r="F44" s="26" t="str">
        <f>+IF([1]DEPURADO!D38&gt;1,[1]DEPURADO!D38," ")</f>
        <v xml:space="preserve"> </v>
      </c>
      <c r="G44" s="27">
        <f>[1]DEPURADO!F38</f>
        <v>2740983</v>
      </c>
      <c r="H44" s="28">
        <f>+[1]DEPURADO!N38</f>
        <v>0</v>
      </c>
      <c r="I44" s="28">
        <f>+[1]DEPURADO!O38</f>
        <v>0</v>
      </c>
      <c r="J44" s="28">
        <f>+[1]DEPURADO!S38</f>
        <v>0</v>
      </c>
      <c r="K44" s="29">
        <f>+[1]DEPURADO!Q38+[1]DEPURADO!R38</f>
        <v>0</v>
      </c>
      <c r="L44" s="28">
        <v>0</v>
      </c>
      <c r="M44" s="28">
        <v>0</v>
      </c>
      <c r="N44" s="28">
        <f t="shared" si="0"/>
        <v>0</v>
      </c>
      <c r="O44" s="28">
        <f t="shared" si="1"/>
        <v>2740983</v>
      </c>
      <c r="P44" s="24">
        <f>IF([1]DEPURADO!I38&gt;1,0,[1]DEPURADO!B38)</f>
        <v>0</v>
      </c>
      <c r="Q44" s="30">
        <f t="shared" si="2"/>
        <v>0</v>
      </c>
      <c r="R44" s="31">
        <f t="shared" si="3"/>
        <v>2740983</v>
      </c>
      <c r="S44" s="31">
        <f>+[1]DEPURADO!K38</f>
        <v>0</v>
      </c>
      <c r="T44" s="23" t="s">
        <v>45</v>
      </c>
      <c r="U44" s="31">
        <f>+[1]DEPURADO!J38</f>
        <v>0</v>
      </c>
      <c r="V44" s="30"/>
      <c r="W44" s="23" t="s">
        <v>45</v>
      </c>
      <c r="X44" s="31">
        <f>+[1]DEPURADO!L38+[1]DEPURADO!M38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+[1]DEPURADO!L38</f>
        <v>0</v>
      </c>
      <c r="AF44" s="30">
        <v>35</v>
      </c>
      <c r="AG44" s="30">
        <f t="shared" si="5"/>
        <v>0</v>
      </c>
      <c r="AH44" s="30">
        <v>0</v>
      </c>
      <c r="AI44" s="30" t="str">
        <f>+[1]DEPURADO!G38</f>
        <v>NO RADICADA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tr">
        <f>+[1]DEPURADO!A39</f>
        <v>RCB42384</v>
      </c>
      <c r="D45" s="25">
        <f>+[1]DEPURADO!C39</f>
        <v>44103</v>
      </c>
      <c r="E45" s="25">
        <f>+[1]DEPURADO!B39</f>
        <v>42384</v>
      </c>
      <c r="F45" s="26" t="str">
        <f>+IF([1]DEPURADO!D39&gt;1,[1]DEPURADO!D39," ")</f>
        <v xml:space="preserve"> </v>
      </c>
      <c r="G45" s="27">
        <f>[1]DEPURADO!F39</f>
        <v>3703176</v>
      </c>
      <c r="H45" s="28">
        <f>+[1]DEPURADO!N39</f>
        <v>0</v>
      </c>
      <c r="I45" s="28">
        <f>+[1]DEPURADO!O39</f>
        <v>0</v>
      </c>
      <c r="J45" s="28">
        <f>+[1]DEPURADO!S39</f>
        <v>0</v>
      </c>
      <c r="K45" s="29">
        <f>+[1]DEPURADO!Q39+[1]DEPURADO!R39</f>
        <v>0</v>
      </c>
      <c r="L45" s="28">
        <v>0</v>
      </c>
      <c r="M45" s="28">
        <v>0</v>
      </c>
      <c r="N45" s="28">
        <f t="shared" si="0"/>
        <v>0</v>
      </c>
      <c r="O45" s="28">
        <f t="shared" si="1"/>
        <v>3703176</v>
      </c>
      <c r="P45" s="24">
        <f>IF([1]DEPURADO!I39&gt;1,0,[1]DEPURADO!B39)</f>
        <v>0</v>
      </c>
      <c r="Q45" s="30">
        <f t="shared" si="2"/>
        <v>0</v>
      </c>
      <c r="R45" s="31">
        <f t="shared" si="3"/>
        <v>3703176</v>
      </c>
      <c r="S45" s="31">
        <f>+[1]DEPURADO!K39</f>
        <v>0</v>
      </c>
      <c r="T45" s="23" t="s">
        <v>45</v>
      </c>
      <c r="U45" s="31">
        <f>+[1]DEPURADO!J39</f>
        <v>0</v>
      </c>
      <c r="V45" s="30"/>
      <c r="W45" s="23" t="s">
        <v>45</v>
      </c>
      <c r="X45" s="31">
        <f>+[1]DEPURADO!L39+[1]DEPURADO!M39</f>
        <v>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+[1]DEPURADO!L39</f>
        <v>0</v>
      </c>
      <c r="AF45" s="30">
        <v>36</v>
      </c>
      <c r="AG45" s="30">
        <f t="shared" si="5"/>
        <v>0</v>
      </c>
      <c r="AH45" s="30">
        <v>0</v>
      </c>
      <c r="AI45" s="30" t="str">
        <f>+[1]DEPURADO!G39</f>
        <v>NO RADICADA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tr">
        <f>+[1]DEPURADO!A40</f>
        <v>RCB42370</v>
      </c>
      <c r="D46" s="25">
        <f>+[1]DEPURADO!C40</f>
        <v>44103</v>
      </c>
      <c r="E46" s="25">
        <f>+[1]DEPURADO!B40</f>
        <v>42370</v>
      </c>
      <c r="F46" s="26" t="str">
        <f>+IF([1]DEPURADO!D40&gt;1,[1]DEPURADO!D40," ")</f>
        <v xml:space="preserve"> </v>
      </c>
      <c r="G46" s="27">
        <f>[1]DEPURADO!F40</f>
        <v>5693638</v>
      </c>
      <c r="H46" s="28">
        <f>+[1]DEPURADO!N40</f>
        <v>0</v>
      </c>
      <c r="I46" s="28">
        <f>+[1]DEPURADO!O40</f>
        <v>0</v>
      </c>
      <c r="J46" s="28">
        <f>+[1]DEPURADO!S40</f>
        <v>0</v>
      </c>
      <c r="K46" s="29">
        <f>+[1]DEPURADO!Q40+[1]DEPURADO!R40</f>
        <v>0</v>
      </c>
      <c r="L46" s="28">
        <v>0</v>
      </c>
      <c r="M46" s="28">
        <v>0</v>
      </c>
      <c r="N46" s="28">
        <f t="shared" si="0"/>
        <v>0</v>
      </c>
      <c r="O46" s="28">
        <f t="shared" si="1"/>
        <v>5693638</v>
      </c>
      <c r="P46" s="24">
        <f>IF([1]DEPURADO!I40&gt;1,0,[1]DEPURADO!B40)</f>
        <v>0</v>
      </c>
      <c r="Q46" s="30">
        <f t="shared" si="2"/>
        <v>0</v>
      </c>
      <c r="R46" s="31">
        <f t="shared" si="3"/>
        <v>5693638</v>
      </c>
      <c r="S46" s="31">
        <f>+[1]DEPURADO!K40</f>
        <v>0</v>
      </c>
      <c r="T46" s="23" t="s">
        <v>45</v>
      </c>
      <c r="U46" s="31">
        <f>+[1]DEPURADO!J40</f>
        <v>0</v>
      </c>
      <c r="V46" s="30"/>
      <c r="W46" s="23" t="s">
        <v>45</v>
      </c>
      <c r="X46" s="31">
        <f>+[1]DEPURADO!L40+[1]DEPURADO!M40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+[1]DEPURADO!L40</f>
        <v>0</v>
      </c>
      <c r="AF46" s="30">
        <v>37</v>
      </c>
      <c r="AG46" s="30">
        <f t="shared" si="5"/>
        <v>0</v>
      </c>
      <c r="AH46" s="30">
        <v>0</v>
      </c>
      <c r="AI46" s="30" t="str">
        <f>+[1]DEPURADO!G40</f>
        <v>NO RADICADA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tr">
        <f>+[1]DEPURADO!A41</f>
        <v>RCB42374</v>
      </c>
      <c r="D47" s="25">
        <f>+[1]DEPURADO!C41</f>
        <v>44103</v>
      </c>
      <c r="E47" s="25">
        <f>+[1]DEPURADO!B41</f>
        <v>42374</v>
      </c>
      <c r="F47" s="26" t="str">
        <f>+IF([1]DEPURADO!D41&gt;1,[1]DEPURADO!D41," ")</f>
        <v xml:space="preserve"> </v>
      </c>
      <c r="G47" s="27">
        <f>[1]DEPURADO!F41</f>
        <v>538714</v>
      </c>
      <c r="H47" s="28">
        <f>+[1]DEPURADO!N41</f>
        <v>0</v>
      </c>
      <c r="I47" s="28">
        <f>+[1]DEPURADO!O41</f>
        <v>0</v>
      </c>
      <c r="J47" s="28">
        <f>+[1]DEPURADO!S41</f>
        <v>0</v>
      </c>
      <c r="K47" s="29">
        <f>+[1]DEPURADO!Q41+[1]DEPURADO!R41</f>
        <v>0</v>
      </c>
      <c r="L47" s="28">
        <v>0</v>
      </c>
      <c r="M47" s="28">
        <v>0</v>
      </c>
      <c r="N47" s="28">
        <f t="shared" si="0"/>
        <v>0</v>
      </c>
      <c r="O47" s="28">
        <f t="shared" si="1"/>
        <v>538714</v>
      </c>
      <c r="P47" s="24">
        <f>IF([1]DEPURADO!I41&gt;1,0,[1]DEPURADO!B41)</f>
        <v>0</v>
      </c>
      <c r="Q47" s="30">
        <f t="shared" si="2"/>
        <v>0</v>
      </c>
      <c r="R47" s="31">
        <f t="shared" si="3"/>
        <v>538714</v>
      </c>
      <c r="S47" s="31">
        <f>+[1]DEPURADO!K41</f>
        <v>0</v>
      </c>
      <c r="T47" s="23" t="s">
        <v>45</v>
      </c>
      <c r="U47" s="31">
        <f>+[1]DEPURADO!J41</f>
        <v>0</v>
      </c>
      <c r="V47" s="30"/>
      <c r="W47" s="23" t="s">
        <v>45</v>
      </c>
      <c r="X47" s="31">
        <f>+[1]DEPURADO!L41+[1]DEPURADO!M41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+[1]DEPURADO!L41</f>
        <v>0</v>
      </c>
      <c r="AF47" s="30">
        <v>38</v>
      </c>
      <c r="AG47" s="30">
        <f t="shared" si="5"/>
        <v>0</v>
      </c>
      <c r="AH47" s="30">
        <v>0</v>
      </c>
      <c r="AI47" s="30" t="str">
        <f>+[1]DEPURADO!G41</f>
        <v>NO RADICADA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tr">
        <f>+[1]DEPURADO!A42</f>
        <v>RCB42266</v>
      </c>
      <c r="D48" s="25">
        <f>+[1]DEPURADO!C42</f>
        <v>44103</v>
      </c>
      <c r="E48" s="25">
        <f>+[1]DEPURADO!B42</f>
        <v>42266</v>
      </c>
      <c r="F48" s="26" t="str">
        <f>+IF([1]DEPURADO!D42&gt;1,[1]DEPURADO!D42," ")</f>
        <v xml:space="preserve"> </v>
      </c>
      <c r="G48" s="27">
        <f>[1]DEPURADO!F42</f>
        <v>1298287</v>
      </c>
      <c r="H48" s="28">
        <f>+[1]DEPURADO!N42</f>
        <v>0</v>
      </c>
      <c r="I48" s="28">
        <f>+[1]DEPURADO!O42</f>
        <v>0</v>
      </c>
      <c r="J48" s="28">
        <f>+[1]DEPURADO!S42</f>
        <v>0</v>
      </c>
      <c r="K48" s="29">
        <f>+[1]DEPURADO!Q42+[1]DEPURADO!R42</f>
        <v>0</v>
      </c>
      <c r="L48" s="28">
        <v>0</v>
      </c>
      <c r="M48" s="28">
        <v>0</v>
      </c>
      <c r="N48" s="28">
        <f t="shared" si="0"/>
        <v>0</v>
      </c>
      <c r="O48" s="28">
        <f t="shared" si="1"/>
        <v>1298287</v>
      </c>
      <c r="P48" s="24">
        <f>IF([1]DEPURADO!I42&gt;1,0,[1]DEPURADO!B42)</f>
        <v>0</v>
      </c>
      <c r="Q48" s="30">
        <f t="shared" si="2"/>
        <v>0</v>
      </c>
      <c r="R48" s="31">
        <f t="shared" si="3"/>
        <v>1298287</v>
      </c>
      <c r="S48" s="31">
        <f>+[1]DEPURADO!K42</f>
        <v>0</v>
      </c>
      <c r="T48" s="23" t="s">
        <v>45</v>
      </c>
      <c r="U48" s="31">
        <f>+[1]DEPURADO!J42</f>
        <v>0</v>
      </c>
      <c r="V48" s="30"/>
      <c r="W48" s="23" t="s">
        <v>45</v>
      </c>
      <c r="X48" s="31">
        <f>+[1]DEPURADO!L42+[1]DEPURADO!M42</f>
        <v>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+[1]DEPURADO!L42</f>
        <v>0</v>
      </c>
      <c r="AF48" s="30">
        <v>39</v>
      </c>
      <c r="AG48" s="30">
        <f t="shared" si="5"/>
        <v>0</v>
      </c>
      <c r="AH48" s="30">
        <v>0</v>
      </c>
      <c r="AI48" s="30" t="str">
        <f>+[1]DEPURADO!G42</f>
        <v>NO RADICADA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tr">
        <f>+[1]DEPURADO!A43</f>
        <v>RCB42448</v>
      </c>
      <c r="D49" s="25">
        <f>+[1]DEPURADO!C43</f>
        <v>44104</v>
      </c>
      <c r="E49" s="25">
        <f>+[1]DEPURADO!B43</f>
        <v>42448</v>
      </c>
      <c r="F49" s="26" t="str">
        <f>+IF([1]DEPURADO!D43&gt;1,[1]DEPURADO!D43," ")</f>
        <v xml:space="preserve"> </v>
      </c>
      <c r="G49" s="27">
        <f>[1]DEPURADO!F43</f>
        <v>2298182</v>
      </c>
      <c r="H49" s="28">
        <f>+[1]DEPURADO!N43</f>
        <v>0</v>
      </c>
      <c r="I49" s="28">
        <f>+[1]DEPURADO!O43</f>
        <v>0</v>
      </c>
      <c r="J49" s="28">
        <f>+[1]DEPURADO!S43</f>
        <v>0</v>
      </c>
      <c r="K49" s="29">
        <f>+[1]DEPURADO!Q43+[1]DEPURADO!R43</f>
        <v>0</v>
      </c>
      <c r="L49" s="28">
        <v>0</v>
      </c>
      <c r="M49" s="28">
        <v>0</v>
      </c>
      <c r="N49" s="28">
        <f t="shared" si="0"/>
        <v>0</v>
      </c>
      <c r="O49" s="28">
        <f t="shared" si="1"/>
        <v>2298182</v>
      </c>
      <c r="P49" s="24">
        <f>IF([1]DEPURADO!I43&gt;1,0,[1]DEPURADO!B43)</f>
        <v>0</v>
      </c>
      <c r="Q49" s="30">
        <f t="shared" si="2"/>
        <v>0</v>
      </c>
      <c r="R49" s="31">
        <f t="shared" si="3"/>
        <v>2298182</v>
      </c>
      <c r="S49" s="31">
        <f>+[1]DEPURADO!K43</f>
        <v>0</v>
      </c>
      <c r="T49" s="23" t="s">
        <v>45</v>
      </c>
      <c r="U49" s="31">
        <f>+[1]DEPURADO!J43</f>
        <v>0</v>
      </c>
      <c r="V49" s="30"/>
      <c r="W49" s="23" t="s">
        <v>45</v>
      </c>
      <c r="X49" s="31">
        <f>+[1]DEPURADO!L43+[1]DEPURADO!M43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+[1]DEPURADO!L43</f>
        <v>0</v>
      </c>
      <c r="AF49" s="30">
        <v>40</v>
      </c>
      <c r="AG49" s="30">
        <f t="shared" si="5"/>
        <v>0</v>
      </c>
      <c r="AH49" s="30">
        <v>0</v>
      </c>
      <c r="AI49" s="30" t="str">
        <f>+[1]DEPURADO!G43</f>
        <v>NO RADICADA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tr">
        <f>+[1]DEPURADO!A44</f>
        <v>RCB42444</v>
      </c>
      <c r="D50" s="25">
        <f>+[1]DEPURADO!C44</f>
        <v>44104</v>
      </c>
      <c r="E50" s="25">
        <f>+[1]DEPURADO!B44</f>
        <v>42444</v>
      </c>
      <c r="F50" s="26" t="str">
        <f>+IF([1]DEPURADO!D44&gt;1,[1]DEPURADO!D44," ")</f>
        <v xml:space="preserve"> </v>
      </c>
      <c r="G50" s="27">
        <f>[1]DEPURADO!F44</f>
        <v>1377100</v>
      </c>
      <c r="H50" s="28">
        <f>+[1]DEPURADO!N44</f>
        <v>0</v>
      </c>
      <c r="I50" s="28">
        <f>+[1]DEPURADO!O44</f>
        <v>0</v>
      </c>
      <c r="J50" s="28">
        <f>+[1]DEPURADO!S44</f>
        <v>0</v>
      </c>
      <c r="K50" s="29">
        <f>+[1]DEPURADO!Q44+[1]DEPURADO!R44</f>
        <v>0</v>
      </c>
      <c r="L50" s="28">
        <v>0</v>
      </c>
      <c r="M50" s="28">
        <v>0</v>
      </c>
      <c r="N50" s="28">
        <f t="shared" si="0"/>
        <v>0</v>
      </c>
      <c r="O50" s="28">
        <f t="shared" si="1"/>
        <v>1377100</v>
      </c>
      <c r="P50" s="24">
        <f>IF([1]DEPURADO!I44&gt;1,0,[1]DEPURADO!B44)</f>
        <v>0</v>
      </c>
      <c r="Q50" s="30">
        <f t="shared" si="2"/>
        <v>0</v>
      </c>
      <c r="R50" s="31">
        <f t="shared" si="3"/>
        <v>1377100</v>
      </c>
      <c r="S50" s="31">
        <f>+[1]DEPURADO!K44</f>
        <v>0</v>
      </c>
      <c r="T50" s="23" t="s">
        <v>45</v>
      </c>
      <c r="U50" s="31">
        <f>+[1]DEPURADO!J44</f>
        <v>0</v>
      </c>
      <c r="V50" s="30"/>
      <c r="W50" s="23" t="s">
        <v>45</v>
      </c>
      <c r="X50" s="31">
        <f>+[1]DEPURADO!L44+[1]DEPURADO!M44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+[1]DEPURADO!L44</f>
        <v>0</v>
      </c>
      <c r="AF50" s="30">
        <v>41</v>
      </c>
      <c r="AG50" s="30">
        <f t="shared" si="5"/>
        <v>0</v>
      </c>
      <c r="AH50" s="30">
        <v>0</v>
      </c>
      <c r="AI50" s="30" t="str">
        <f>+[1]DEPURADO!G44</f>
        <v>NO RADICADA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tr">
        <f>+[1]DEPURADO!A45</f>
        <v>RCB42432</v>
      </c>
      <c r="D51" s="25">
        <f>+[1]DEPURADO!C45</f>
        <v>44104</v>
      </c>
      <c r="E51" s="25">
        <f>+[1]DEPURADO!B45</f>
        <v>42432</v>
      </c>
      <c r="F51" s="26" t="str">
        <f>+IF([1]DEPURADO!D45&gt;1,[1]DEPURADO!D45," ")</f>
        <v xml:space="preserve"> </v>
      </c>
      <c r="G51" s="27">
        <f>[1]DEPURADO!F45</f>
        <v>5317532</v>
      </c>
      <c r="H51" s="28">
        <f>+[1]DEPURADO!N45</f>
        <v>0</v>
      </c>
      <c r="I51" s="28">
        <f>+[1]DEPURADO!O45</f>
        <v>0</v>
      </c>
      <c r="J51" s="28">
        <f>+[1]DEPURADO!S45</f>
        <v>0</v>
      </c>
      <c r="K51" s="29">
        <f>+[1]DEPURADO!Q45+[1]DEPURADO!R45</f>
        <v>0</v>
      </c>
      <c r="L51" s="28">
        <v>0</v>
      </c>
      <c r="M51" s="28">
        <v>0</v>
      </c>
      <c r="N51" s="28">
        <f t="shared" si="0"/>
        <v>0</v>
      </c>
      <c r="O51" s="28">
        <f t="shared" si="1"/>
        <v>5317532</v>
      </c>
      <c r="P51" s="24">
        <f>IF([1]DEPURADO!I45&gt;1,0,[1]DEPURADO!B45)</f>
        <v>0</v>
      </c>
      <c r="Q51" s="30">
        <f t="shared" si="2"/>
        <v>0</v>
      </c>
      <c r="R51" s="31">
        <f t="shared" si="3"/>
        <v>5317532</v>
      </c>
      <c r="S51" s="31">
        <f>+[1]DEPURADO!K45</f>
        <v>0</v>
      </c>
      <c r="T51" s="23" t="s">
        <v>45</v>
      </c>
      <c r="U51" s="31">
        <f>+[1]DEPURADO!J45</f>
        <v>0</v>
      </c>
      <c r="V51" s="30"/>
      <c r="W51" s="23" t="s">
        <v>45</v>
      </c>
      <c r="X51" s="31">
        <f>+[1]DEPURADO!L45+[1]DEPURADO!M45</f>
        <v>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+[1]DEPURADO!L45</f>
        <v>0</v>
      </c>
      <c r="AF51" s="30">
        <v>42</v>
      </c>
      <c r="AG51" s="30">
        <f t="shared" si="5"/>
        <v>0</v>
      </c>
      <c r="AH51" s="30">
        <v>0</v>
      </c>
      <c r="AI51" s="30" t="str">
        <f>+[1]DEPURADO!G45</f>
        <v>NO RADICADA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tr">
        <f>+[1]DEPURADO!A46</f>
        <v>RCB42461</v>
      </c>
      <c r="D52" s="25">
        <f>+[1]DEPURADO!C46</f>
        <v>44104</v>
      </c>
      <c r="E52" s="25">
        <f>+[1]DEPURADO!B46</f>
        <v>42461</v>
      </c>
      <c r="F52" s="26" t="str">
        <f>+IF([1]DEPURADO!D46&gt;1,[1]DEPURADO!D46," ")</f>
        <v xml:space="preserve"> </v>
      </c>
      <c r="G52" s="27">
        <f>[1]DEPURADO!F46</f>
        <v>2004731</v>
      </c>
      <c r="H52" s="28">
        <f>+[1]DEPURADO!N46</f>
        <v>0</v>
      </c>
      <c r="I52" s="28">
        <f>+[1]DEPURADO!O46</f>
        <v>0</v>
      </c>
      <c r="J52" s="28">
        <f>+[1]DEPURADO!S46</f>
        <v>0</v>
      </c>
      <c r="K52" s="29">
        <f>+[1]DEPURADO!Q46+[1]DEPURADO!R46</f>
        <v>0</v>
      </c>
      <c r="L52" s="28">
        <v>0</v>
      </c>
      <c r="M52" s="28">
        <v>0</v>
      </c>
      <c r="N52" s="28">
        <f t="shared" si="0"/>
        <v>0</v>
      </c>
      <c r="O52" s="28">
        <f t="shared" si="1"/>
        <v>2004731</v>
      </c>
      <c r="P52" s="24">
        <f>IF([1]DEPURADO!I46&gt;1,0,[1]DEPURADO!B46)</f>
        <v>0</v>
      </c>
      <c r="Q52" s="30">
        <f t="shared" si="2"/>
        <v>0</v>
      </c>
      <c r="R52" s="31">
        <f t="shared" si="3"/>
        <v>2004731</v>
      </c>
      <c r="S52" s="31">
        <f>+[1]DEPURADO!K46</f>
        <v>0</v>
      </c>
      <c r="T52" s="23" t="s">
        <v>45</v>
      </c>
      <c r="U52" s="31">
        <f>+[1]DEPURADO!J46</f>
        <v>0</v>
      </c>
      <c r="V52" s="30"/>
      <c r="W52" s="23" t="s">
        <v>45</v>
      </c>
      <c r="X52" s="31">
        <f>+[1]DEPURADO!L46+[1]DEPURADO!M46</f>
        <v>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+[1]DEPURADO!L46</f>
        <v>0</v>
      </c>
      <c r="AF52" s="30">
        <v>43</v>
      </c>
      <c r="AG52" s="30">
        <f t="shared" si="5"/>
        <v>0</v>
      </c>
      <c r="AH52" s="30">
        <v>0</v>
      </c>
      <c r="AI52" s="30" t="str">
        <f>+[1]DEPURADO!G46</f>
        <v>NO RADICADA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tr">
        <f>+[1]DEPURADO!A47</f>
        <v>RCB42390</v>
      </c>
      <c r="D53" s="25">
        <f>+[1]DEPURADO!C47</f>
        <v>44104</v>
      </c>
      <c r="E53" s="25">
        <f>+[1]DEPURADO!B47</f>
        <v>42390</v>
      </c>
      <c r="F53" s="26" t="str">
        <f>+IF([1]DEPURADO!D47&gt;1,[1]DEPURADO!D47," ")</f>
        <v xml:space="preserve"> </v>
      </c>
      <c r="G53" s="27">
        <f>[1]DEPURADO!F47</f>
        <v>5153683</v>
      </c>
      <c r="H53" s="28">
        <f>+[1]DEPURADO!N47</f>
        <v>0</v>
      </c>
      <c r="I53" s="28">
        <f>+[1]DEPURADO!O47</f>
        <v>0</v>
      </c>
      <c r="J53" s="28">
        <f>+[1]DEPURADO!S47</f>
        <v>0</v>
      </c>
      <c r="K53" s="29">
        <f>+[1]DEPURADO!Q47+[1]DEPURADO!R47</f>
        <v>0</v>
      </c>
      <c r="L53" s="28">
        <v>0</v>
      </c>
      <c r="M53" s="28">
        <v>0</v>
      </c>
      <c r="N53" s="28">
        <f t="shared" si="0"/>
        <v>0</v>
      </c>
      <c r="O53" s="28">
        <f t="shared" si="1"/>
        <v>5153683</v>
      </c>
      <c r="P53" s="24">
        <f>IF([1]DEPURADO!I47&gt;1,0,[1]DEPURADO!B47)</f>
        <v>0</v>
      </c>
      <c r="Q53" s="30">
        <f t="shared" si="2"/>
        <v>0</v>
      </c>
      <c r="R53" s="31">
        <f t="shared" si="3"/>
        <v>5153683</v>
      </c>
      <c r="S53" s="31">
        <f>+[1]DEPURADO!K47</f>
        <v>0</v>
      </c>
      <c r="T53" s="23" t="s">
        <v>45</v>
      </c>
      <c r="U53" s="31">
        <f>+[1]DEPURADO!J47</f>
        <v>0</v>
      </c>
      <c r="V53" s="30"/>
      <c r="W53" s="23" t="s">
        <v>45</v>
      </c>
      <c r="X53" s="31">
        <f>+[1]DEPURADO!L47+[1]DEPURADO!M47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+[1]DEPURADO!L47</f>
        <v>0</v>
      </c>
      <c r="AF53" s="30">
        <v>44</v>
      </c>
      <c r="AG53" s="30">
        <f t="shared" si="5"/>
        <v>0</v>
      </c>
      <c r="AH53" s="30">
        <v>0</v>
      </c>
      <c r="AI53" s="30" t="str">
        <f>+[1]DEPURADO!G47</f>
        <v>NO RADICADA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tr">
        <f>+[1]DEPURADO!A48</f>
        <v>RCB42534</v>
      </c>
      <c r="D54" s="25">
        <f>+[1]DEPURADO!C48</f>
        <v>44106</v>
      </c>
      <c r="E54" s="25">
        <f>+[1]DEPURADO!B48</f>
        <v>42534</v>
      </c>
      <c r="F54" s="26" t="str">
        <f>+IF([1]DEPURADO!D48&gt;1,[1]DEPURADO!D48," ")</f>
        <v xml:space="preserve"> </v>
      </c>
      <c r="G54" s="27">
        <f>[1]DEPURADO!F48</f>
        <v>8834695</v>
      </c>
      <c r="H54" s="28">
        <f>+[1]DEPURADO!N48</f>
        <v>0</v>
      </c>
      <c r="I54" s="28">
        <f>+[1]DEPURADO!O48</f>
        <v>0</v>
      </c>
      <c r="J54" s="28">
        <f>+[1]DEPURADO!S48</f>
        <v>0</v>
      </c>
      <c r="K54" s="29">
        <f>+[1]DEPURADO!Q48+[1]DEPURADO!R48</f>
        <v>0</v>
      </c>
      <c r="L54" s="28">
        <v>0</v>
      </c>
      <c r="M54" s="28">
        <v>0</v>
      </c>
      <c r="N54" s="28">
        <f t="shared" si="0"/>
        <v>0</v>
      </c>
      <c r="O54" s="28">
        <f t="shared" si="1"/>
        <v>8834695</v>
      </c>
      <c r="P54" s="24">
        <f>IF([1]DEPURADO!I48&gt;1,0,[1]DEPURADO!B48)</f>
        <v>0</v>
      </c>
      <c r="Q54" s="30">
        <f t="shared" si="2"/>
        <v>0</v>
      </c>
      <c r="R54" s="31">
        <f t="shared" si="3"/>
        <v>8834695</v>
      </c>
      <c r="S54" s="31">
        <f>+[1]DEPURADO!K48</f>
        <v>0</v>
      </c>
      <c r="T54" s="23" t="s">
        <v>45</v>
      </c>
      <c r="U54" s="31">
        <f>+[1]DEPURADO!J48</f>
        <v>0</v>
      </c>
      <c r="V54" s="30"/>
      <c r="W54" s="23" t="s">
        <v>45</v>
      </c>
      <c r="X54" s="31">
        <f>+[1]DEPURADO!L48+[1]DEPURADO!M48</f>
        <v>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+[1]DEPURADO!L48</f>
        <v>0</v>
      </c>
      <c r="AF54" s="30">
        <v>45</v>
      </c>
      <c r="AG54" s="30">
        <f t="shared" si="5"/>
        <v>0</v>
      </c>
      <c r="AH54" s="30">
        <v>0</v>
      </c>
      <c r="AI54" s="30" t="str">
        <f>+[1]DEPURADO!G48</f>
        <v>NO RADICADA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tr">
        <f>+[1]DEPURADO!A49</f>
        <v>RCS236639</v>
      </c>
      <c r="D55" s="25">
        <f>+[1]DEPURADO!C49</f>
        <v>44109</v>
      </c>
      <c r="E55" s="25">
        <f>+[1]DEPURADO!B49</f>
        <v>236639</v>
      </c>
      <c r="F55" s="26" t="str">
        <f>+IF([1]DEPURADO!D49&gt;1,[1]DEPURADO!D49," ")</f>
        <v xml:space="preserve"> </v>
      </c>
      <c r="G55" s="27">
        <f>[1]DEPURADO!F49</f>
        <v>2155004</v>
      </c>
      <c r="H55" s="28">
        <f>+[1]DEPURADO!N49</f>
        <v>0</v>
      </c>
      <c r="I55" s="28">
        <f>+[1]DEPURADO!O49</f>
        <v>0</v>
      </c>
      <c r="J55" s="28">
        <f>+[1]DEPURADO!S49</f>
        <v>0</v>
      </c>
      <c r="K55" s="29">
        <f>+[1]DEPURADO!Q49+[1]DEPURADO!R49</f>
        <v>0</v>
      </c>
      <c r="L55" s="28">
        <v>0</v>
      </c>
      <c r="M55" s="28">
        <v>0</v>
      </c>
      <c r="N55" s="28">
        <f t="shared" si="0"/>
        <v>0</v>
      </c>
      <c r="O55" s="28">
        <f t="shared" si="1"/>
        <v>2155004</v>
      </c>
      <c r="P55" s="24">
        <f>IF([1]DEPURADO!I49&gt;1,0,[1]DEPURADO!B49)</f>
        <v>0</v>
      </c>
      <c r="Q55" s="30">
        <f t="shared" si="2"/>
        <v>0</v>
      </c>
      <c r="R55" s="31">
        <f t="shared" si="3"/>
        <v>2155004</v>
      </c>
      <c r="S55" s="31">
        <f>+[1]DEPURADO!K49</f>
        <v>0</v>
      </c>
      <c r="T55" s="23" t="s">
        <v>45</v>
      </c>
      <c r="U55" s="31">
        <f>+[1]DEPURADO!J49</f>
        <v>0</v>
      </c>
      <c r="V55" s="30"/>
      <c r="W55" s="23" t="s">
        <v>45</v>
      </c>
      <c r="X55" s="31">
        <f>+[1]DEPURADO!L49+[1]DEPURADO!M49</f>
        <v>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+[1]DEPURADO!L49</f>
        <v>0</v>
      </c>
      <c r="AF55" s="30">
        <v>46</v>
      </c>
      <c r="AG55" s="30">
        <f t="shared" si="5"/>
        <v>0</v>
      </c>
      <c r="AH55" s="30">
        <v>0</v>
      </c>
      <c r="AI55" s="30" t="str">
        <f>+[1]DEPURADO!G49</f>
        <v>NO RADICADA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tr">
        <f>+[1]DEPURADO!A50</f>
        <v>RCB42558</v>
      </c>
      <c r="D56" s="25">
        <f>+[1]DEPURADO!C50</f>
        <v>44109</v>
      </c>
      <c r="E56" s="25">
        <f>+[1]DEPURADO!B50</f>
        <v>42558</v>
      </c>
      <c r="F56" s="26" t="str">
        <f>+IF([1]DEPURADO!D50&gt;1,[1]DEPURADO!D50," ")</f>
        <v xml:space="preserve"> </v>
      </c>
      <c r="G56" s="27">
        <f>[1]DEPURADO!F50</f>
        <v>1819358</v>
      </c>
      <c r="H56" s="28">
        <f>+[1]DEPURADO!N50</f>
        <v>0</v>
      </c>
      <c r="I56" s="28">
        <f>+[1]DEPURADO!O50</f>
        <v>0</v>
      </c>
      <c r="J56" s="28">
        <f>+[1]DEPURADO!S50</f>
        <v>0</v>
      </c>
      <c r="K56" s="29">
        <f>+[1]DEPURADO!Q50+[1]DEPURADO!R50</f>
        <v>0</v>
      </c>
      <c r="L56" s="28">
        <v>0</v>
      </c>
      <c r="M56" s="28">
        <v>0</v>
      </c>
      <c r="N56" s="28">
        <f t="shared" si="0"/>
        <v>0</v>
      </c>
      <c r="O56" s="28">
        <f t="shared" si="1"/>
        <v>1819358</v>
      </c>
      <c r="P56" s="24">
        <f>IF([1]DEPURADO!I50&gt;1,0,[1]DEPURADO!B50)</f>
        <v>0</v>
      </c>
      <c r="Q56" s="30">
        <f t="shared" si="2"/>
        <v>0</v>
      </c>
      <c r="R56" s="31">
        <f t="shared" si="3"/>
        <v>1819358</v>
      </c>
      <c r="S56" s="31">
        <f>+[1]DEPURADO!K50</f>
        <v>0</v>
      </c>
      <c r="T56" s="23" t="s">
        <v>45</v>
      </c>
      <c r="U56" s="31">
        <f>+[1]DEPURADO!J50</f>
        <v>0</v>
      </c>
      <c r="V56" s="30"/>
      <c r="W56" s="23" t="s">
        <v>45</v>
      </c>
      <c r="X56" s="31">
        <f>+[1]DEPURADO!L50+[1]DEPURADO!M50</f>
        <v>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+[1]DEPURADO!L50</f>
        <v>0</v>
      </c>
      <c r="AF56" s="30">
        <v>47</v>
      </c>
      <c r="AG56" s="30">
        <f t="shared" si="5"/>
        <v>0</v>
      </c>
      <c r="AH56" s="30">
        <v>0</v>
      </c>
      <c r="AI56" s="30" t="str">
        <f>+[1]DEPURADO!G50</f>
        <v>NO RADICADA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tr">
        <f>+[1]DEPURADO!A51</f>
        <v>RCB42739</v>
      </c>
      <c r="D57" s="25">
        <f>+[1]DEPURADO!C51</f>
        <v>44112</v>
      </c>
      <c r="E57" s="25">
        <f>+[1]DEPURADO!B51</f>
        <v>42739</v>
      </c>
      <c r="F57" s="26">
        <f>+IF([1]DEPURADO!D51&gt;1,[1]DEPURADO!D51," ")</f>
        <v>44201</v>
      </c>
      <c r="G57" s="27">
        <f>[1]DEPURADO!F51</f>
        <v>5158201</v>
      </c>
      <c r="H57" s="28">
        <f>+[1]DEPURADO!N51</f>
        <v>0</v>
      </c>
      <c r="I57" s="28">
        <f>+[1]DEPURADO!O51</f>
        <v>0</v>
      </c>
      <c r="J57" s="28">
        <f>+[1]DEPURADO!S51</f>
        <v>0</v>
      </c>
      <c r="K57" s="29">
        <f>+[1]DEPURADO!Q51+[1]DEPURADO!R51</f>
        <v>0</v>
      </c>
      <c r="L57" s="28">
        <v>0</v>
      </c>
      <c r="M57" s="28">
        <v>0</v>
      </c>
      <c r="N57" s="28">
        <f t="shared" si="0"/>
        <v>0</v>
      </c>
      <c r="O57" s="28">
        <f t="shared" si="1"/>
        <v>5158201</v>
      </c>
      <c r="P57" s="24">
        <f>IF([1]DEPURADO!I51&gt;1,0,[1]DEPURADO!B51)</f>
        <v>42739</v>
      </c>
      <c r="Q57" s="30">
        <f t="shared" si="2"/>
        <v>5158201</v>
      </c>
      <c r="R57" s="31">
        <f t="shared" si="3"/>
        <v>0</v>
      </c>
      <c r="S57" s="31">
        <f>+[1]DEPURADO!K51</f>
        <v>0</v>
      </c>
      <c r="T57" s="23" t="s">
        <v>45</v>
      </c>
      <c r="U57" s="31">
        <f>+[1]DEPURADO!J51</f>
        <v>0</v>
      </c>
      <c r="V57" s="30"/>
      <c r="W57" s="23" t="s">
        <v>45</v>
      </c>
      <c r="X57" s="31">
        <f>+[1]DEPURADO!L51+[1]DEPURADO!M51</f>
        <v>5158201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+[1]DEPURADO!L51</f>
        <v>5158201</v>
      </c>
      <c r="AF57" s="30">
        <v>48</v>
      </c>
      <c r="AG57" s="30">
        <f t="shared" si="5"/>
        <v>0</v>
      </c>
      <c r="AH57" s="30">
        <v>0</v>
      </c>
      <c r="AI57" s="30" t="str">
        <f>+[1]DEPURADO!G51</f>
        <v>GLOSA POR CONCILIAR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tr">
        <f>+[1]DEPURADO!A52</f>
        <v>RCB42766</v>
      </c>
      <c r="D58" s="25">
        <f>+[1]DEPURADO!C52</f>
        <v>44116</v>
      </c>
      <c r="E58" s="25">
        <f>+[1]DEPURADO!B52</f>
        <v>42766</v>
      </c>
      <c r="F58" s="26">
        <f>+IF([1]DEPURADO!D52&gt;1,[1]DEPURADO!D52," ")</f>
        <v>44200</v>
      </c>
      <c r="G58" s="27">
        <f>[1]DEPURADO!F52</f>
        <v>3450638</v>
      </c>
      <c r="H58" s="28">
        <f>+[1]DEPURADO!N52</f>
        <v>0</v>
      </c>
      <c r="I58" s="28">
        <f>+[1]DEPURADO!O52</f>
        <v>0</v>
      </c>
      <c r="J58" s="28">
        <f>+[1]DEPURADO!S52</f>
        <v>0</v>
      </c>
      <c r="K58" s="29">
        <f>+[1]DEPURADO!Q52+[1]DEPURADO!R52</f>
        <v>0</v>
      </c>
      <c r="L58" s="28">
        <v>0</v>
      </c>
      <c r="M58" s="28">
        <v>0</v>
      </c>
      <c r="N58" s="28">
        <f t="shared" si="0"/>
        <v>0</v>
      </c>
      <c r="O58" s="28">
        <f t="shared" si="1"/>
        <v>3450638</v>
      </c>
      <c r="P58" s="24">
        <f>IF([1]DEPURADO!I52&gt;1,0,[1]DEPURADO!B52)</f>
        <v>42766</v>
      </c>
      <c r="Q58" s="30">
        <f t="shared" si="2"/>
        <v>3450638</v>
      </c>
      <c r="R58" s="31">
        <f t="shared" si="3"/>
        <v>0</v>
      </c>
      <c r="S58" s="31">
        <f>+[1]DEPURADO!K52</f>
        <v>0</v>
      </c>
      <c r="T58" s="23" t="s">
        <v>45</v>
      </c>
      <c r="U58" s="31">
        <f>+[1]DEPURADO!J52</f>
        <v>0</v>
      </c>
      <c r="V58" s="30"/>
      <c r="W58" s="23" t="s">
        <v>45</v>
      </c>
      <c r="X58" s="31">
        <f>+[1]DEPURADO!L52+[1]DEPURADO!M52</f>
        <v>3450638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+[1]DEPURADO!L52</f>
        <v>3450638</v>
      </c>
      <c r="AF58" s="30">
        <v>49</v>
      </c>
      <c r="AG58" s="30">
        <f t="shared" si="5"/>
        <v>0</v>
      </c>
      <c r="AH58" s="30">
        <v>0</v>
      </c>
      <c r="AI58" s="30" t="str">
        <f>+[1]DEPURADO!G52</f>
        <v>GLOSA POR CONCILIAR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tr">
        <f>+[1]DEPURADO!A53</f>
        <v>RCS236933</v>
      </c>
      <c r="D59" s="25">
        <f>+[1]DEPURADO!C53</f>
        <v>44120</v>
      </c>
      <c r="E59" s="25">
        <f>+[1]DEPURADO!B53</f>
        <v>236933</v>
      </c>
      <c r="F59" s="26">
        <f>+IF([1]DEPURADO!D53&gt;1,[1]DEPURADO!D53," ")</f>
        <v>44200</v>
      </c>
      <c r="G59" s="27">
        <f>[1]DEPURADO!F53</f>
        <v>9415241</v>
      </c>
      <c r="H59" s="28">
        <f>+[1]DEPURADO!N53</f>
        <v>0</v>
      </c>
      <c r="I59" s="28">
        <f>+[1]DEPURADO!O53</f>
        <v>0</v>
      </c>
      <c r="J59" s="28">
        <f>+[1]DEPURADO!S53</f>
        <v>0</v>
      </c>
      <c r="K59" s="29">
        <f>+[1]DEPURADO!Q53+[1]DEPURADO!R53</f>
        <v>0</v>
      </c>
      <c r="L59" s="28">
        <v>0</v>
      </c>
      <c r="M59" s="28">
        <v>0</v>
      </c>
      <c r="N59" s="28">
        <f t="shared" si="0"/>
        <v>0</v>
      </c>
      <c r="O59" s="28">
        <f t="shared" si="1"/>
        <v>9415241</v>
      </c>
      <c r="P59" s="24">
        <f>IF([1]DEPURADO!I53&gt;1,0,[1]DEPURADO!B53)</f>
        <v>236933</v>
      </c>
      <c r="Q59" s="30">
        <f t="shared" si="2"/>
        <v>9415241</v>
      </c>
      <c r="R59" s="31">
        <f t="shared" si="3"/>
        <v>0</v>
      </c>
      <c r="S59" s="31">
        <f>+[1]DEPURADO!K53</f>
        <v>0</v>
      </c>
      <c r="T59" s="23" t="s">
        <v>45</v>
      </c>
      <c r="U59" s="31">
        <f>+[1]DEPURADO!J53</f>
        <v>0</v>
      </c>
      <c r="V59" s="30"/>
      <c r="W59" s="23" t="s">
        <v>45</v>
      </c>
      <c r="X59" s="31">
        <f>+[1]DEPURADO!L53+[1]DEPURADO!M53</f>
        <v>9415241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+[1]DEPURADO!L53</f>
        <v>9415241</v>
      </c>
      <c r="AF59" s="30">
        <v>50</v>
      </c>
      <c r="AG59" s="30">
        <f t="shared" si="5"/>
        <v>0</v>
      </c>
      <c r="AH59" s="30">
        <v>0</v>
      </c>
      <c r="AI59" s="30" t="str">
        <f>+[1]DEPURADO!G53</f>
        <v>GLOSA POR CONCILIAR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tr">
        <f>+[1]DEPURADO!A54</f>
        <v>RCB42857</v>
      </c>
      <c r="D60" s="25">
        <f>+[1]DEPURADO!C54</f>
        <v>44121</v>
      </c>
      <c r="E60" s="25">
        <f>+[1]DEPURADO!B54</f>
        <v>42857</v>
      </c>
      <c r="F60" s="26">
        <f>+IF([1]DEPURADO!D54&gt;1,[1]DEPURADO!D54," ")</f>
        <v>44200</v>
      </c>
      <c r="G60" s="27">
        <f>[1]DEPURADO!F54</f>
        <v>113950</v>
      </c>
      <c r="H60" s="28">
        <f>+[1]DEPURADO!N54</f>
        <v>0</v>
      </c>
      <c r="I60" s="28">
        <f>+[1]DEPURADO!O54</f>
        <v>0</v>
      </c>
      <c r="J60" s="28">
        <f>+[1]DEPURADO!S54</f>
        <v>0</v>
      </c>
      <c r="K60" s="29">
        <f>+[1]DEPURADO!Q54+[1]DEPURADO!R54</f>
        <v>0</v>
      </c>
      <c r="L60" s="28">
        <v>0</v>
      </c>
      <c r="M60" s="28">
        <v>0</v>
      </c>
      <c r="N60" s="28">
        <f t="shared" si="0"/>
        <v>0</v>
      </c>
      <c r="O60" s="28">
        <f t="shared" si="1"/>
        <v>113950</v>
      </c>
      <c r="P60" s="24">
        <f>IF([1]DEPURADO!I54&gt;1,0,[1]DEPURADO!B54)</f>
        <v>42857</v>
      </c>
      <c r="Q60" s="30">
        <f t="shared" si="2"/>
        <v>113950</v>
      </c>
      <c r="R60" s="31">
        <f t="shared" si="3"/>
        <v>0</v>
      </c>
      <c r="S60" s="31">
        <f>+[1]DEPURADO!K54</f>
        <v>0</v>
      </c>
      <c r="T60" s="23" t="s">
        <v>45</v>
      </c>
      <c r="U60" s="31">
        <f>+[1]DEPURADO!J54</f>
        <v>0</v>
      </c>
      <c r="V60" s="30"/>
      <c r="W60" s="23" t="s">
        <v>45</v>
      </c>
      <c r="X60" s="31">
        <f>+[1]DEPURADO!L54+[1]DEPURADO!M54</f>
        <v>113950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+[1]DEPURADO!L54</f>
        <v>113950</v>
      </c>
      <c r="AF60" s="30">
        <v>51</v>
      </c>
      <c r="AG60" s="30">
        <f t="shared" si="5"/>
        <v>0</v>
      </c>
      <c r="AH60" s="30">
        <v>0</v>
      </c>
      <c r="AI60" s="30" t="str">
        <f>+[1]DEPURADO!G54</f>
        <v>GLOSA POR CONCILIAR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tr">
        <f>+[1]DEPURADO!A55</f>
        <v>RCS237070</v>
      </c>
      <c r="D61" s="25">
        <f>+[1]DEPURADO!C55</f>
        <v>44124</v>
      </c>
      <c r="E61" s="25">
        <f>+[1]DEPURADO!B55</f>
        <v>237070</v>
      </c>
      <c r="F61" s="26">
        <f>+IF([1]DEPURADO!D55&gt;1,[1]DEPURADO!D55," ")</f>
        <v>44200</v>
      </c>
      <c r="G61" s="27">
        <f>[1]DEPURADO!F55</f>
        <v>978500</v>
      </c>
      <c r="H61" s="28">
        <f>+[1]DEPURADO!N55</f>
        <v>0</v>
      </c>
      <c r="I61" s="28">
        <f>+[1]DEPURADO!O55</f>
        <v>0</v>
      </c>
      <c r="J61" s="28">
        <f>+[1]DEPURADO!S55</f>
        <v>0</v>
      </c>
      <c r="K61" s="29">
        <f>+[1]DEPURADO!Q55+[1]DEPURADO!R55</f>
        <v>0</v>
      </c>
      <c r="L61" s="28">
        <v>0</v>
      </c>
      <c r="M61" s="28">
        <v>0</v>
      </c>
      <c r="N61" s="28">
        <f t="shared" si="0"/>
        <v>0</v>
      </c>
      <c r="O61" s="28">
        <f t="shared" si="1"/>
        <v>978500</v>
      </c>
      <c r="P61" s="24">
        <f>IF([1]DEPURADO!I55&gt;1,0,[1]DEPURADO!B55)</f>
        <v>237070</v>
      </c>
      <c r="Q61" s="30">
        <f t="shared" si="2"/>
        <v>978500</v>
      </c>
      <c r="R61" s="31">
        <f t="shared" si="3"/>
        <v>0</v>
      </c>
      <c r="S61" s="31">
        <f>+[1]DEPURADO!K55</f>
        <v>0</v>
      </c>
      <c r="T61" s="23" t="s">
        <v>45</v>
      </c>
      <c r="U61" s="31">
        <f>+[1]DEPURADO!J55</f>
        <v>0</v>
      </c>
      <c r="V61" s="30"/>
      <c r="W61" s="23" t="s">
        <v>45</v>
      </c>
      <c r="X61" s="31">
        <f>+[1]DEPURADO!L55+[1]DEPURADO!M55</f>
        <v>978500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+[1]DEPURADO!L55</f>
        <v>978500</v>
      </c>
      <c r="AF61" s="30">
        <v>52</v>
      </c>
      <c r="AG61" s="30">
        <f t="shared" si="5"/>
        <v>0</v>
      </c>
      <c r="AH61" s="30">
        <v>0</v>
      </c>
      <c r="AI61" s="30" t="str">
        <f>+[1]DEPURADO!G55</f>
        <v>GLOSA POR CONCILIAR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tr">
        <f>+[1]DEPURADO!A56</f>
        <v>RCS237162</v>
      </c>
      <c r="D62" s="25">
        <f>+[1]DEPURADO!C56</f>
        <v>44126</v>
      </c>
      <c r="E62" s="25">
        <f>+[1]DEPURADO!B56</f>
        <v>237162</v>
      </c>
      <c r="F62" s="26">
        <f>+IF([1]DEPURADO!D56&gt;1,[1]DEPURADO!D56," ")</f>
        <v>44200</v>
      </c>
      <c r="G62" s="27">
        <f>[1]DEPURADO!F56</f>
        <v>481388</v>
      </c>
      <c r="H62" s="28">
        <f>+[1]DEPURADO!N56</f>
        <v>0</v>
      </c>
      <c r="I62" s="28">
        <f>+[1]DEPURADO!O56</f>
        <v>0</v>
      </c>
      <c r="J62" s="28">
        <f>+[1]DEPURADO!S56</f>
        <v>0</v>
      </c>
      <c r="K62" s="29">
        <f>+[1]DEPURADO!Q56+[1]DEPURADO!R56</f>
        <v>0</v>
      </c>
      <c r="L62" s="28">
        <v>0</v>
      </c>
      <c r="M62" s="28">
        <v>0</v>
      </c>
      <c r="N62" s="28">
        <f t="shared" si="0"/>
        <v>0</v>
      </c>
      <c r="O62" s="28">
        <f t="shared" si="1"/>
        <v>481388</v>
      </c>
      <c r="P62" s="24">
        <f>IF([1]DEPURADO!I56&gt;1,0,[1]DEPURADO!B56)</f>
        <v>237162</v>
      </c>
      <c r="Q62" s="30">
        <f t="shared" si="2"/>
        <v>481388</v>
      </c>
      <c r="R62" s="31">
        <f t="shared" si="3"/>
        <v>0</v>
      </c>
      <c r="S62" s="31">
        <f>+[1]DEPURADO!K56</f>
        <v>0</v>
      </c>
      <c r="T62" s="23" t="s">
        <v>45</v>
      </c>
      <c r="U62" s="31">
        <f>+[1]DEPURADO!J56</f>
        <v>0</v>
      </c>
      <c r="V62" s="30"/>
      <c r="W62" s="23" t="s">
        <v>45</v>
      </c>
      <c r="X62" s="31">
        <f>+[1]DEPURADO!L56+[1]DEPURADO!M56</f>
        <v>481388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+[1]DEPURADO!L56</f>
        <v>481388</v>
      </c>
      <c r="AF62" s="30">
        <v>53</v>
      </c>
      <c r="AG62" s="30">
        <f t="shared" si="5"/>
        <v>0</v>
      </c>
      <c r="AH62" s="30">
        <v>0</v>
      </c>
      <c r="AI62" s="30" t="str">
        <f>+[1]DEPURADO!G56</f>
        <v>GLOSA POR CONCILIAR</v>
      </c>
      <c r="AJ62" s="32"/>
      <c r="AK62" s="33"/>
    </row>
    <row r="63" spans="1:37" x14ac:dyDescent="0.25">
      <c r="A63" s="35" t="s">
        <v>46</v>
      </c>
      <c r="B63" s="35"/>
      <c r="C63" s="35"/>
      <c r="D63" s="35"/>
      <c r="E63" s="35"/>
      <c r="F63" s="35"/>
      <c r="G63" s="36">
        <f>SUM(G9:G62)</f>
        <v>302632497</v>
      </c>
      <c r="H63" s="36">
        <f>SUM(H9:H62)</f>
        <v>0</v>
      </c>
      <c r="I63" s="36">
        <f>SUM(I9:I62)</f>
        <v>0</v>
      </c>
      <c r="J63" s="36">
        <f>SUM(J9:J62)</f>
        <v>0</v>
      </c>
      <c r="K63" s="36">
        <f>SUM(K9:K62)</f>
        <v>0</v>
      </c>
      <c r="L63" s="36">
        <f>SUM(L9:L62)</f>
        <v>0</v>
      </c>
      <c r="M63" s="36">
        <f>SUM(M9:M62)</f>
        <v>0</v>
      </c>
      <c r="N63" s="36">
        <f>SUM(N9:N62)</f>
        <v>0</v>
      </c>
      <c r="O63" s="36">
        <f>SUM(O9:O62)</f>
        <v>302632497</v>
      </c>
      <c r="P63" s="36"/>
      <c r="Q63" s="36">
        <f>SUM(Q9:Q62)</f>
        <v>31307572</v>
      </c>
      <c r="R63" s="36">
        <f>SUM(R9:R62)</f>
        <v>271324925</v>
      </c>
      <c r="S63" s="36">
        <f>SUM(S9:S62)</f>
        <v>0</v>
      </c>
      <c r="T63" s="37"/>
      <c r="U63" s="36">
        <f>SUM(U9:U62)</f>
        <v>0</v>
      </c>
      <c r="V63" s="37"/>
      <c r="W63" s="37"/>
      <c r="X63" s="36">
        <f>SUM(X9:X62)</f>
        <v>31307572</v>
      </c>
      <c r="Y63" s="37"/>
      <c r="Z63" s="36">
        <f>SUM(Z9:Z62)</f>
        <v>0</v>
      </c>
      <c r="AA63" s="36">
        <f>SUM(AA9:AA62)</f>
        <v>0</v>
      </c>
      <c r="AB63" s="36">
        <f>SUM(AB9:AB62)</f>
        <v>0</v>
      </c>
      <c r="AC63" s="36">
        <f>SUM(AC9:AC62)</f>
        <v>0</v>
      </c>
      <c r="AD63" s="36">
        <f>SUM(AD9:AD62)</f>
        <v>0</v>
      </c>
      <c r="AE63" s="36">
        <f>SUM(AE9:AE62)</f>
        <v>31307572</v>
      </c>
      <c r="AF63" s="36">
        <f>SUM(AF9:AF62)</f>
        <v>1431</v>
      </c>
      <c r="AG63" s="36">
        <f>SUM(AG9:AG62)</f>
        <v>0</v>
      </c>
      <c r="AH63" s="38"/>
    </row>
    <row r="66" spans="2:5" x14ac:dyDescent="0.25">
      <c r="B66" s="39" t="s">
        <v>47</v>
      </c>
      <c r="C66" s="40"/>
      <c r="D66" s="41"/>
      <c r="E66" s="40"/>
    </row>
    <row r="67" spans="2:5" x14ac:dyDescent="0.25">
      <c r="B67" s="40"/>
      <c r="C67" s="42"/>
      <c r="D67" s="43"/>
      <c r="E67" s="40"/>
    </row>
    <row r="68" spans="2:5" x14ac:dyDescent="0.25">
      <c r="B68" s="39" t="s">
        <v>48</v>
      </c>
      <c r="C68" s="40"/>
      <c r="D68" s="44" t="str">
        <f>+[1]ACTA!D13</f>
        <v>LUISA FERNANDA MATUTE ROMERO</v>
      </c>
      <c r="E68" s="40"/>
    </row>
    <row r="69" spans="2:5" x14ac:dyDescent="0.25">
      <c r="B69" s="39" t="s">
        <v>49</v>
      </c>
      <c r="C69" s="40"/>
      <c r="D69" s="44">
        <f ca="1">TODAY()</f>
        <v>44245</v>
      </c>
      <c r="E69" s="40"/>
    </row>
    <row r="71" spans="2:5" x14ac:dyDescent="0.25">
      <c r="B71" s="39" t="s">
        <v>50</v>
      </c>
      <c r="D71" s="2" t="str">
        <f>+[1]ACTA!I13</f>
        <v>MIGUEL ORDOÑEZ NAVARRO</v>
      </c>
    </row>
  </sheetData>
  <mergeCells count="3">
    <mergeCell ref="A7:O7"/>
    <mergeCell ref="P7:AG7"/>
    <mergeCell ref="A63:F63"/>
  </mergeCells>
  <dataValidations count="2">
    <dataValidation type="custom" allowBlank="1" showInputMessage="1" showErrorMessage="1" sqref="AI9:AI62 F9:F62 L9:O62 X9:X62 AE9:AE62 Q9:R62 Z9:Z62 AG9:AG62" xr:uid="{84CA8557-175F-493F-98ED-1C5900F51A5D}">
      <formula1>0</formula1>
    </dataValidation>
    <dataValidation type="custom" allowBlank="1" showInputMessage="1" showErrorMessage="1" sqref="M6" xr:uid="{A23C1495-CF20-4D33-A792-401DC88CFBFC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2021-02-18T19:59:11Z</dcterms:created>
  <dcterms:modified xsi:type="dcterms:W3CDTF">2021-02-18T19:59:35Z</dcterms:modified>
</cp:coreProperties>
</file>