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odrigu\Documents\"/>
    </mc:Choice>
  </mc:AlternateContent>
  <xr:revisionPtr revIDLastSave="0" documentId="8_{D60A8FE4-B048-4701-B75B-C1E7EF428452}" xr6:coauthVersionLast="45" xr6:coauthVersionMax="45" xr10:uidLastSave="{00000000-0000-0000-0000-000000000000}"/>
  <bookViews>
    <workbookView xWindow="-120" yWindow="-120" windowWidth="20730" windowHeight="11310" xr2:uid="{C13486AE-D01C-438C-9225-30EC2241988B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D16" i="1"/>
  <c r="D15" i="1"/>
  <c r="AF10" i="1"/>
  <c r="AD10" i="1"/>
  <c r="AC10" i="1"/>
  <c r="AB10" i="1"/>
  <c r="AA10" i="1"/>
  <c r="M10" i="1"/>
  <c r="L10" i="1"/>
  <c r="AE9" i="1"/>
  <c r="X9" i="1"/>
  <c r="X10" i="1" s="1"/>
  <c r="S9" i="1"/>
  <c r="P9" i="1"/>
  <c r="R9" i="1" s="1"/>
  <c r="K9" i="1"/>
  <c r="K10" i="1" s="1"/>
  <c r="I9" i="1"/>
  <c r="H9" i="1"/>
  <c r="G10" i="1"/>
  <c r="S10" i="1" l="1"/>
  <c r="Q9" i="1"/>
  <c r="I10" i="1"/>
  <c r="AE10" i="1"/>
  <c r="R10" i="1"/>
  <c r="J10" i="1"/>
  <c r="U10" i="1"/>
  <c r="H10" i="1"/>
  <c r="N9" i="1"/>
  <c r="Z9" i="1"/>
  <c r="AG9" i="1" l="1"/>
  <c r="O9" i="1"/>
  <c r="O10" i="1" s="1"/>
  <c r="AG10" i="1"/>
  <c r="Z10" i="1"/>
  <c r="Q10" i="1"/>
  <c r="N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tc={F2C2F353-E7FC-4423-A64A-55F51B53211F}</author>
    <author>tc={BFAF6762-1F2F-4B96-ACDB-ED1FA0A95310}</author>
    <author>tc={C23160B8-AC8F-4D41-A56B-DCB49E51F2BF}</author>
    <author>tc={B5CAE1E1-5738-4F61-9674-243CF046CFAE}</author>
    <author>tc={54DB2E41-F9FC-4560-B0EF-5215B9D007FF}</author>
    <author>tc={5EF17CFE-9BEC-462E-96AF-DEF01EBA456D}</author>
  </authors>
  <commentList>
    <comment ref="H8" authorId="0" shapeId="0" xr:uid="{F7B20BB4-9240-42EA-A525-8CFC379A3A06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F2C2F353-E7FC-4423-A64A-55F51B5321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BFAF6762-1F2F-4B96-ACDB-ED1FA0A953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C23160B8-AC8F-4D41-A56B-DCB49E51F2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B5CAE1E1-5738-4F61-9674-243CF046CF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4DB2E41-F9FC-4560-B0EF-5215B9D00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EF17CFE-9BEC-462E-96AF-DEF01EBA45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<sst xmlns="http://schemas.openxmlformats.org/spreadsheetml/2006/main" count="55" uniqueCount="53">
  <si>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</si>
  <si>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</si>
  <si>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</si>
  <si>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</si>
  <si>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</si>
  <si>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</si>
  <si>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</si>
  <si>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</si>
  <si>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</si>
  <si>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</si>
  <si>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</si>
  <si>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</si>
  <si>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</si>
  <si>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</si>
  <si>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</si>
  <si>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</si>
  <si>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</si>
  <si>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</si>
  <si>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</si>
  <si>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</si>
  <si>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</si>
  <si>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</si>
  <si>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</si>
  <si>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</si>
  <si>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</si>
  <si>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</si>
  <si>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</si>
  <si>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</si>
  <si>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</si>
  <si>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</si>
  <si>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</si>
  <si>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</si>
  <si>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</si>
  <si>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</si>
  <si>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</si>
  <si>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</si>
  <si>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</si>
  <si>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</si>
  <si>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</si>
  <si>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</si>
  <si>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</si>
  <si>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</si>
  <si>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</si>
  <si>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</si>
  <si>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</si>
  <si>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</si>
  <si>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</si>
  <si>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</si>
  <si>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</si>
  <si>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</si>
  <si>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</si>
  <si>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 xml:space="preserve">ESE HOSPITAL INTEGRADO LANDAZURI 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</si>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</sst>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14" fontId="11" fillId="5" borderId="5" xfId="0" applyNumberFormat="1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 2" xfId="2" xr:uid="{6C7FB8ED-F8E6-47E0-A87D-09CD944ABAB6}"/>
    <cellStyle name="Normal 4" xfId="3" xr:uid="{791D9CBC-989F-4C00-AB51-8D4794677F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odrigu/Desktop/SIMULADOR%20DE%20CONCILIACI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B3">
            <v>3</v>
          </cell>
        </row>
      </sheetData>
      <sheetData sheetId="2"/>
      <sheetData sheetId="3"/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A7B87FE-9404-43DE-9CCB-EC4EE714EE3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A7B87FE-9404-43DE-9CCB-EC4EE714EE34}" id="{F2C2F353-E7FC-4423-A64A-55F51B53211F}">
    <text>SUAMTORIA DE GIRO DIRECTO Y ESFUERZO PROPIO</text>
  </threadedComment>
  <threadedComment ref="K8" dT="2020-08-04T16:00:44.11" personId="{6A7B87FE-9404-43DE-9CCB-EC4EE714EE34}" id="{BFAF6762-1F2F-4B96-ACDB-ED1FA0A95310}">
    <text>SUMATORIA DE PAGOS (DESCUENTOS ,TESORERIA,EMBARGOS)</text>
  </threadedComment>
  <threadedComment ref="R8" dT="2020-08-04T15:59:07.94" personId="{6A7B87FE-9404-43DE-9CCB-EC4EE714EE34}" id="{C23160B8-AC8F-4D41-A56B-DCB49E51F2BF}">
    <text>SUMATORIA DE VALORES (PRESCRITAS SALDO DE FACTURAS DE CONTRATO LIQUIDADOS Y OTROS CONCEPTOS (N/A NO RADICADAS)</text>
  </threadedComment>
  <threadedComment ref="X8" dT="2020-08-04T15:55:33.73" personId="{6A7B87FE-9404-43DE-9CCB-EC4EE714EE34}" id="{B5CAE1E1-5738-4F61-9674-243CF046CFAE}">
    <text>SUMATORIA DE LOS VALORES DE GLOSAS LEGALIZADAS Y GLOSAS POR CONCILIAR</text>
  </threadedComment>
  <threadedComment ref="AC8" dT="2020-08-04T15:56:24.52" personId="{6A7B87FE-9404-43DE-9CCB-EC4EE714EE34}" id="{54DB2E41-F9FC-4560-B0EF-5215B9D007FF}">
    <text>VALRO INDIVIDUAL DE LA GLOSAS LEGALIZADA</text>
  </threadedComment>
  <threadedComment ref="AE8" dT="2020-08-04T15:56:04.49" personId="{6A7B87FE-9404-43DE-9CCB-EC4EE714EE34}" id="{5EF17CFE-9BEC-462E-96AF-DEF01EBA456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67245-C3DE-4732-8ACA-1206BCAE506C}">
  <sheetPr>
    <pageSetUpPr fitToPage="1"/>
  </sheetPr>
  <dimension ref="A1:AK18"/>
  <sheetViews>
    <sheetView tabSelected="1" zoomScale="70" zoomScaleNormal="70" workbookViewId="0">
      <selection activeCell="G20" sqref="G20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44165</v>
      </c>
    </row>
    <row r="5" spans="1:37" x14ac:dyDescent="0.25">
      <c r="A5" s="1" t="s">
        <v>5</v>
      </c>
      <c r="E5" s="4">
        <v>44222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2" customFormat="1" x14ac:dyDescent="0.25">
      <c r="A9" s="23">
        <v>1</v>
      </c>
      <c r="B9" s="24" t="s">
        <v>44</v>
      </c>
      <c r="C9" s="23"/>
      <c r="D9" s="23">
        <v>361958</v>
      </c>
      <c r="E9" s="42">
        <v>43924</v>
      </c>
      <c r="F9" s="42">
        <v>43962</v>
      </c>
      <c r="G9" s="25">
        <v>198218</v>
      </c>
      <c r="H9" s="26">
        <f>+[1]DEPURADO!N3</f>
        <v>0</v>
      </c>
      <c r="I9" s="26">
        <f>+[1]DEPURADO!O3</f>
        <v>0</v>
      </c>
      <c r="J9" s="26">
        <v>198218</v>
      </c>
      <c r="K9" s="27">
        <f>+[1]DEPURADO!Q3+[1]DEPURADO!R3</f>
        <v>0</v>
      </c>
      <c r="L9" s="26">
        <v>0</v>
      </c>
      <c r="M9" s="26">
        <v>0</v>
      </c>
      <c r="N9" s="26">
        <f>+SUM(J9:M9)</f>
        <v>198218</v>
      </c>
      <c r="O9" s="26">
        <f>+G9-I9-N9</f>
        <v>0</v>
      </c>
      <c r="P9" s="24">
        <f>IF([1]DEPURADO!I3&gt;1,0,[1]DEPURADO!B3)</f>
        <v>3</v>
      </c>
      <c r="Q9" s="28">
        <f>+IF(P9&gt;0,G9,0)</f>
        <v>198218</v>
      </c>
      <c r="R9" s="29">
        <f>IF(P9=0,G9,0)</f>
        <v>0</v>
      </c>
      <c r="S9" s="29">
        <f>+[1]DEPURADO!K3</f>
        <v>0</v>
      </c>
      <c r="T9" s="23" t="s">
        <v>45</v>
      </c>
      <c r="U9" s="29"/>
      <c r="V9" s="28"/>
      <c r="W9" s="23" t="s">
        <v>45</v>
      </c>
      <c r="X9" s="29">
        <f>+[1]DEPURADO!L3+[1]DEPURADO!M3</f>
        <v>0</v>
      </c>
      <c r="Y9" s="23" t="s">
        <v>45</v>
      </c>
      <c r="Z9" s="29">
        <f>+X9-AE9+IF(X9-AE9&lt;-1,-X9+AE9,0)</f>
        <v>0</v>
      </c>
      <c r="AA9" s="29"/>
      <c r="AB9" s="29">
        <v>0</v>
      </c>
      <c r="AC9" s="29">
        <v>0</v>
      </c>
      <c r="AD9" s="28"/>
      <c r="AE9" s="28">
        <f>+[1]DEPURADO!L3</f>
        <v>0</v>
      </c>
      <c r="AF9" s="28">
        <v>0</v>
      </c>
      <c r="AG9" s="28">
        <f>+G9-I9-N9-R9-Z9-AC9-AE9-S9-U9</f>
        <v>0</v>
      </c>
      <c r="AH9" s="28">
        <v>0</v>
      </c>
      <c r="AI9" s="28" t="s">
        <v>52</v>
      </c>
      <c r="AJ9" s="30"/>
      <c r="AK9" s="31"/>
    </row>
    <row r="10" spans="1:37" x14ac:dyDescent="0.25">
      <c r="A10" s="33" t="s">
        <v>46</v>
      </c>
      <c r="B10" s="33"/>
      <c r="C10" s="33"/>
      <c r="D10" s="33"/>
      <c r="E10" s="33"/>
      <c r="F10" s="33"/>
      <c r="G10" s="34">
        <f>SUM(G9:G9)</f>
        <v>198218</v>
      </c>
      <c r="H10" s="34">
        <f>SUM(H9:H9)</f>
        <v>0</v>
      </c>
      <c r="I10" s="34">
        <f>SUM(I9:I9)</f>
        <v>0</v>
      </c>
      <c r="J10" s="34">
        <f>SUM(J9:J9)</f>
        <v>198218</v>
      </c>
      <c r="K10" s="34">
        <f>SUM(K9:K9)</f>
        <v>0</v>
      </c>
      <c r="L10" s="34">
        <f>SUM(L9:L9)</f>
        <v>0</v>
      </c>
      <c r="M10" s="34">
        <f>SUM(M9:M9)</f>
        <v>0</v>
      </c>
      <c r="N10" s="34">
        <f>SUM(N9:N9)</f>
        <v>198218</v>
      </c>
      <c r="O10" s="34">
        <f>SUM(O9:O9)</f>
        <v>0</v>
      </c>
      <c r="P10" s="34"/>
      <c r="Q10" s="34">
        <f>SUM(Q9:Q9)</f>
        <v>198218</v>
      </c>
      <c r="R10" s="34">
        <f>SUM(R9:R9)</f>
        <v>0</v>
      </c>
      <c r="S10" s="34">
        <f>SUM(S9:S9)</f>
        <v>0</v>
      </c>
      <c r="T10" s="35"/>
      <c r="U10" s="34">
        <f>SUM(U9:U9)</f>
        <v>0</v>
      </c>
      <c r="V10" s="35"/>
      <c r="W10" s="35"/>
      <c r="X10" s="34">
        <f>SUM(X9:X9)</f>
        <v>0</v>
      </c>
      <c r="Y10" s="35"/>
      <c r="Z10" s="34">
        <f>SUM(Z9:Z9)</f>
        <v>0</v>
      </c>
      <c r="AA10" s="34">
        <f>SUM(AA9:AA9)</f>
        <v>0</v>
      </c>
      <c r="AB10" s="34">
        <f>SUM(AB9:AB9)</f>
        <v>0</v>
      </c>
      <c r="AC10" s="34">
        <f>SUM(AC9:AC9)</f>
        <v>0</v>
      </c>
      <c r="AD10" s="34">
        <f>SUM(AD9:AD9)</f>
        <v>0</v>
      </c>
      <c r="AE10" s="34">
        <f>SUM(AE9:AE9)</f>
        <v>0</v>
      </c>
      <c r="AF10" s="34">
        <f>SUM(AF9:AF9)</f>
        <v>0</v>
      </c>
      <c r="AG10" s="34">
        <f>SUM(AG9:AG9)</f>
        <v>0</v>
      </c>
      <c r="AH10" s="36"/>
    </row>
    <row r="13" spans="1:37" x14ac:dyDescent="0.25">
      <c r="B13" s="37" t="s">
        <v>47</v>
      </c>
      <c r="C13" s="38"/>
      <c r="D13" s="39"/>
      <c r="E13" s="38"/>
    </row>
    <row r="14" spans="1:37" x14ac:dyDescent="0.25">
      <c r="B14" s="38"/>
      <c r="C14" s="39"/>
      <c r="D14" s="38"/>
      <c r="E14" s="38"/>
    </row>
    <row r="15" spans="1:37" x14ac:dyDescent="0.25">
      <c r="B15" s="37" t="s">
        <v>48</v>
      </c>
      <c r="C15" s="38"/>
      <c r="D15" s="40">
        <f>+[1]ACTA!C9</f>
        <v>0</v>
      </c>
      <c r="E15" s="38"/>
    </row>
    <row r="16" spans="1:37" x14ac:dyDescent="0.25">
      <c r="B16" s="37" t="s">
        <v>49</v>
      </c>
      <c r="C16" s="38"/>
      <c r="D16" s="41">
        <f ca="1">TODAY()</f>
        <v>44236</v>
      </c>
      <c r="E16" s="38"/>
    </row>
    <row r="18" spans="2:4" x14ac:dyDescent="0.25">
      <c r="B18" s="37" t="s">
        <v>50</v>
      </c>
      <c r="D18">
        <f>+[1]ACTA!H9</f>
        <v>0</v>
      </c>
    </row>
  </sheetData>
  <mergeCells count="3">
    <mergeCell ref="A7:O7"/>
    <mergeCell ref="P7:AG7"/>
    <mergeCell ref="A10:F10"/>
  </mergeCells>
  <dataValidations count="2">
    <dataValidation type="custom" allowBlank="1" showInputMessage="1" showErrorMessage="1" sqref="AG9 Z9 Q9:R9 AE9 X9 L9:O9 F9" xr:uid="{E7171C2C-A2F6-463D-8746-DB278409E00D}">
      <formula1>0</formula1>
    </dataValidation>
    <dataValidation type="custom" allowBlank="1" showInputMessage="1" showErrorMessage="1" sqref="M6" xr:uid="{0096E787-2E87-47B4-A330-B3E9DCF70519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Margarita Rodriguez Martinez</dc:creator>
  <cp:lastModifiedBy>Maria Margarita Rodriguez Martinez</cp:lastModifiedBy>
  <dcterms:created xsi:type="dcterms:W3CDTF">2021-02-10T03:24:54Z</dcterms:created>
  <dcterms:modified xsi:type="dcterms:W3CDTF">2021-02-10T03:39:09Z</dcterms:modified>
</cp:coreProperties>
</file>